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CNTT" sheetId="1" r:id="rId1"/>
    <sheet name="Sheet1" sheetId="6" r:id="rId2"/>
  </sheets>
  <definedNames>
    <definedName name="_xlnm.Print_Titles" localSheetId="0">CNTT!$7:$8</definedName>
  </definedNames>
  <calcPr calcId="124519"/>
</workbook>
</file>

<file path=xl/calcChain.xml><?xml version="1.0" encoding="utf-8"?>
<calcChain xmlns="http://schemas.openxmlformats.org/spreadsheetml/2006/main">
  <c r="D127" i="1"/>
  <c r="G127"/>
  <c r="I127"/>
  <c r="D128"/>
  <c r="G128"/>
  <c r="I128"/>
  <c r="D129"/>
  <c r="G129"/>
  <c r="I129"/>
  <c r="D130"/>
  <c r="G130"/>
  <c r="I130"/>
  <c r="G131"/>
  <c r="G132"/>
  <c r="J124" l="1"/>
  <c r="L124" s="1"/>
  <c r="J118"/>
  <c r="L118" s="1"/>
  <c r="K124" l="1"/>
  <c r="M124"/>
  <c r="K118"/>
  <c r="M118"/>
  <c r="J14" l="1"/>
  <c r="L14" s="1"/>
  <c r="J15"/>
  <c r="L15" s="1"/>
  <c r="J119"/>
  <c r="L119" s="1"/>
  <c r="J51"/>
  <c r="L51" s="1"/>
  <c r="J37"/>
  <c r="L37" s="1"/>
  <c r="J38"/>
  <c r="L38" s="1"/>
  <c r="J94"/>
  <c r="L94" s="1"/>
  <c r="J95"/>
  <c r="L95" s="1"/>
  <c r="J52"/>
  <c r="L52" s="1"/>
  <c r="J39"/>
  <c r="L39" s="1"/>
  <c r="J80"/>
  <c r="L80" s="1"/>
  <c r="J96"/>
  <c r="L96" s="1"/>
  <c r="J97"/>
  <c r="L97" s="1"/>
  <c r="J53"/>
  <c r="L53" s="1"/>
  <c r="J16"/>
  <c r="L16" s="1"/>
  <c r="J17"/>
  <c r="L17" s="1"/>
  <c r="J54"/>
  <c r="L54" s="1"/>
  <c r="J55"/>
  <c r="L55" s="1"/>
  <c r="J98"/>
  <c r="L98" s="1"/>
  <c r="J56"/>
  <c r="L56" s="1"/>
  <c r="J81"/>
  <c r="L81" s="1"/>
  <c r="J40"/>
  <c r="L40" s="1"/>
  <c r="J99"/>
  <c r="L99" s="1"/>
  <c r="J113"/>
  <c r="L113" s="1"/>
  <c r="J82"/>
  <c r="L82" s="1"/>
  <c r="J57"/>
  <c r="L57" s="1"/>
  <c r="J9"/>
  <c r="L9" s="1"/>
  <c r="J100"/>
  <c r="L100" s="1"/>
  <c r="J114"/>
  <c r="L114" s="1"/>
  <c r="J41"/>
  <c r="L41" s="1"/>
  <c r="J83"/>
  <c r="L83" s="1"/>
  <c r="J58"/>
  <c r="L58" s="1"/>
  <c r="J59"/>
  <c r="L59" s="1"/>
  <c r="J84"/>
  <c r="L84" s="1"/>
  <c r="J85"/>
  <c r="L85" s="1"/>
  <c r="J60"/>
  <c r="L60" s="1"/>
  <c r="J18"/>
  <c r="L18" s="1"/>
  <c r="J101"/>
  <c r="L101" s="1"/>
  <c r="J102"/>
  <c r="L102" s="1"/>
  <c r="J120"/>
  <c r="L120" s="1"/>
  <c r="J103"/>
  <c r="L103" s="1"/>
  <c r="J61"/>
  <c r="L61" s="1"/>
  <c r="J19"/>
  <c r="L19" s="1"/>
  <c r="J86"/>
  <c r="L86" s="1"/>
  <c r="J62"/>
  <c r="L62" s="1"/>
  <c r="J87"/>
  <c r="L87" s="1"/>
  <c r="J88"/>
  <c r="L88" s="1"/>
  <c r="J10"/>
  <c r="L10" s="1"/>
  <c r="J104"/>
  <c r="L104" s="1"/>
  <c r="J11"/>
  <c r="L11" s="1"/>
  <c r="J42"/>
  <c r="L42" s="1"/>
  <c r="J105"/>
  <c r="L105" s="1"/>
  <c r="J63"/>
  <c r="L63" s="1"/>
  <c r="J64"/>
  <c r="L64" s="1"/>
  <c r="J43"/>
  <c r="L43" s="1"/>
  <c r="J20"/>
  <c r="L20" s="1"/>
  <c r="J21"/>
  <c r="L21" s="1"/>
  <c r="J106"/>
  <c r="L106" s="1"/>
  <c r="J65"/>
  <c r="L65" s="1"/>
  <c r="J22"/>
  <c r="L22" s="1"/>
  <c r="J23"/>
  <c r="L23" s="1"/>
  <c r="J66"/>
  <c r="L66" s="1"/>
  <c r="J89"/>
  <c r="L89" s="1"/>
  <c r="J44"/>
  <c r="L44" s="1"/>
  <c r="J67"/>
  <c r="L67" s="1"/>
  <c r="J79"/>
  <c r="L79" s="1"/>
  <c r="J90"/>
  <c r="L90" s="1"/>
  <c r="J68"/>
  <c r="L68" s="1"/>
  <c r="J24"/>
  <c r="L24" s="1"/>
  <c r="J69"/>
  <c r="L69" s="1"/>
  <c r="J45"/>
  <c r="L45" s="1"/>
  <c r="J25"/>
  <c r="L25" s="1"/>
  <c r="J26"/>
  <c r="L26" s="1"/>
  <c r="J46"/>
  <c r="L46" s="1"/>
  <c r="J107"/>
  <c r="L107" s="1"/>
  <c r="J70"/>
  <c r="L70" s="1"/>
  <c r="J27"/>
  <c r="L27" s="1"/>
  <c r="J115"/>
  <c r="L115" s="1"/>
  <c r="J116"/>
  <c r="L116" s="1"/>
  <c r="J71"/>
  <c r="L71" s="1"/>
  <c r="J108"/>
  <c r="L108" s="1"/>
  <c r="J72"/>
  <c r="L72" s="1"/>
  <c r="J91"/>
  <c r="L91" s="1"/>
  <c r="J28"/>
  <c r="L28" s="1"/>
  <c r="J73"/>
  <c r="L73" s="1"/>
  <c r="J47"/>
  <c r="L47" s="1"/>
  <c r="J29"/>
  <c r="L29" s="1"/>
  <c r="J48"/>
  <c r="L48" s="1"/>
  <c r="J121"/>
  <c r="L121" s="1"/>
  <c r="J30"/>
  <c r="L30" s="1"/>
  <c r="J49"/>
  <c r="L49" s="1"/>
  <c r="J122"/>
  <c r="L122" s="1"/>
  <c r="J74"/>
  <c r="L74" s="1"/>
  <c r="J109"/>
  <c r="L109" s="1"/>
  <c r="J75"/>
  <c r="L75" s="1"/>
  <c r="J31"/>
  <c r="L31" s="1"/>
  <c r="J76"/>
  <c r="L76" s="1"/>
  <c r="J12"/>
  <c r="L12" s="1"/>
  <c r="J110"/>
  <c r="L110" s="1"/>
  <c r="J111"/>
  <c r="L111" s="1"/>
  <c r="J92"/>
  <c r="L92" s="1"/>
  <c r="J93"/>
  <c r="L93" s="1"/>
  <c r="J32"/>
  <c r="L32" s="1"/>
  <c r="J77"/>
  <c r="L77" s="1"/>
  <c r="J33"/>
  <c r="L33" s="1"/>
  <c r="J13"/>
  <c r="L13" s="1"/>
  <c r="J123"/>
  <c r="L123" s="1"/>
  <c r="J34"/>
  <c r="L34" s="1"/>
  <c r="J50"/>
  <c r="L50" s="1"/>
  <c r="J35"/>
  <c r="L35" s="1"/>
  <c r="J117"/>
  <c r="L117" s="1"/>
  <c r="J36"/>
  <c r="L36" s="1"/>
  <c r="J78"/>
  <c r="L78" s="1"/>
  <c r="J112"/>
  <c r="L112" s="1"/>
  <c r="K36" l="1"/>
  <c r="M36"/>
  <c r="K35"/>
  <c r="M35"/>
  <c r="K34"/>
  <c r="M34"/>
  <c r="K13"/>
  <c r="M13"/>
  <c r="K77"/>
  <c r="M77"/>
  <c r="K93"/>
  <c r="M93"/>
  <c r="K111"/>
  <c r="M111"/>
  <c r="K12"/>
  <c r="M12"/>
  <c r="K31"/>
  <c r="M31"/>
  <c r="K109"/>
  <c r="M109"/>
  <c r="K122"/>
  <c r="M122"/>
  <c r="K30"/>
  <c r="M30"/>
  <c r="K48"/>
  <c r="M48"/>
  <c r="K47"/>
  <c r="M47"/>
  <c r="K28"/>
  <c r="M28"/>
  <c r="K72"/>
  <c r="M72"/>
  <c r="K71"/>
  <c r="M71"/>
  <c r="K115"/>
  <c r="M115"/>
  <c r="K70"/>
  <c r="M70"/>
  <c r="K46"/>
  <c r="M46"/>
  <c r="K25"/>
  <c r="M25"/>
  <c r="K69"/>
  <c r="M69"/>
  <c r="K68"/>
  <c r="M68"/>
  <c r="K79"/>
  <c r="M79"/>
  <c r="K44"/>
  <c r="M44"/>
  <c r="K66"/>
  <c r="M66"/>
  <c r="K22"/>
  <c r="M22"/>
  <c r="K106"/>
  <c r="M106"/>
  <c r="K20"/>
  <c r="M20"/>
  <c r="K64"/>
  <c r="M64"/>
  <c r="K105"/>
  <c r="M105"/>
  <c r="K11"/>
  <c r="M11"/>
  <c r="K10"/>
  <c r="M10"/>
  <c r="K87"/>
  <c r="M87"/>
  <c r="K86"/>
  <c r="M86"/>
  <c r="K61"/>
  <c r="M61"/>
  <c r="K120"/>
  <c r="M120"/>
  <c r="K101"/>
  <c r="M101"/>
  <c r="K60"/>
  <c r="M60"/>
  <c r="K84"/>
  <c r="M84"/>
  <c r="K58"/>
  <c r="M58"/>
  <c r="K41"/>
  <c r="M41"/>
  <c r="K100"/>
  <c r="M100"/>
  <c r="K57"/>
  <c r="M57"/>
  <c r="K113"/>
  <c r="M113"/>
  <c r="K40"/>
  <c r="M40"/>
  <c r="K56"/>
  <c r="M56"/>
  <c r="K55"/>
  <c r="M55"/>
  <c r="K17"/>
  <c r="M17"/>
  <c r="K53"/>
  <c r="M53"/>
  <c r="K96"/>
  <c r="M96"/>
  <c r="K39"/>
  <c r="M39"/>
  <c r="K95"/>
  <c r="M95"/>
  <c r="K38"/>
  <c r="M38"/>
  <c r="K51"/>
  <c r="M51"/>
  <c r="K15"/>
  <c r="M15"/>
  <c r="K112"/>
  <c r="M112"/>
  <c r="K78"/>
  <c r="M78"/>
  <c r="K117"/>
  <c r="M117"/>
  <c r="K50"/>
  <c r="M50"/>
  <c r="K123"/>
  <c r="M123"/>
  <c r="K33"/>
  <c r="M33"/>
  <c r="K32"/>
  <c r="M32"/>
  <c r="K92"/>
  <c r="M92"/>
  <c r="K110"/>
  <c r="M110"/>
  <c r="K76"/>
  <c r="M76"/>
  <c r="K75"/>
  <c r="M75"/>
  <c r="K74"/>
  <c r="M74"/>
  <c r="K49"/>
  <c r="M49"/>
  <c r="K121"/>
  <c r="M121"/>
  <c r="K29"/>
  <c r="M29"/>
  <c r="K73"/>
  <c r="M73"/>
  <c r="K91"/>
  <c r="M91"/>
  <c r="K108"/>
  <c r="M108"/>
  <c r="K116"/>
  <c r="M116"/>
  <c r="K27"/>
  <c r="M27"/>
  <c r="K107"/>
  <c r="M107"/>
  <c r="K26"/>
  <c r="M26"/>
  <c r="K45"/>
  <c r="M45"/>
  <c r="K24"/>
  <c r="M24"/>
  <c r="K90"/>
  <c r="M90"/>
  <c r="K67"/>
  <c r="M67"/>
  <c r="K89"/>
  <c r="M89"/>
  <c r="K23"/>
  <c r="M23"/>
  <c r="K65"/>
  <c r="M65"/>
  <c r="K21"/>
  <c r="M21"/>
  <c r="K43"/>
  <c r="M43"/>
  <c r="K63"/>
  <c r="M63"/>
  <c r="K42"/>
  <c r="M42"/>
  <c r="K104"/>
  <c r="M104"/>
  <c r="K88"/>
  <c r="M88"/>
  <c r="K62"/>
  <c r="M62"/>
  <c r="K19"/>
  <c r="M19"/>
  <c r="K103"/>
  <c r="M103"/>
  <c r="K102"/>
  <c r="M102"/>
  <c r="K18"/>
  <c r="M18"/>
  <c r="K85"/>
  <c r="M85"/>
  <c r="K59"/>
  <c r="M59"/>
  <c r="K83"/>
  <c r="M83"/>
  <c r="K114"/>
  <c r="M114"/>
  <c r="K9"/>
  <c r="M9"/>
  <c r="K82"/>
  <c r="M82"/>
  <c r="K99"/>
  <c r="M99"/>
  <c r="K81"/>
  <c r="M81"/>
  <c r="K98"/>
  <c r="M98"/>
  <c r="K54"/>
  <c r="M54"/>
  <c r="K16"/>
  <c r="M16"/>
  <c r="K97"/>
  <c r="M97"/>
  <c r="K80"/>
  <c r="M80"/>
  <c r="K52"/>
  <c r="M52"/>
  <c r="K94"/>
  <c r="M94"/>
  <c r="K37"/>
  <c r="M37"/>
  <c r="K119"/>
  <c r="M119"/>
  <c r="K14"/>
  <c r="M14"/>
</calcChain>
</file>

<file path=xl/sharedStrings.xml><?xml version="1.0" encoding="utf-8"?>
<sst xmlns="http://schemas.openxmlformats.org/spreadsheetml/2006/main" count="462" uniqueCount="287">
  <si>
    <t>Trần Nguyễn Vương</t>
  </si>
  <si>
    <t>Ái</t>
  </si>
  <si>
    <t>QSBA1-40008</t>
  </si>
  <si>
    <t>Trần Đức</t>
  </si>
  <si>
    <t>Anh</t>
  </si>
  <si>
    <t>AEP05</t>
  </si>
  <si>
    <t>Trương Quế</t>
  </si>
  <si>
    <t>CNTN 7</t>
  </si>
  <si>
    <t>ANH VĂN 3</t>
  </si>
  <si>
    <t>Phùng Đào Vĩnh</t>
  </si>
  <si>
    <t>Chung</t>
  </si>
  <si>
    <t>QSBA1-20183</t>
  </si>
  <si>
    <t>Ngô Tuấn</t>
  </si>
  <si>
    <t>Cường</t>
  </si>
  <si>
    <t>ANTT 7</t>
  </si>
  <si>
    <t>Nguyễn Phú</t>
  </si>
  <si>
    <t>Lê Việt</t>
  </si>
  <si>
    <t>Lương Hoàng Nhật</t>
  </si>
  <si>
    <t>Đăng</t>
  </si>
  <si>
    <t>QSBA1-20348</t>
  </si>
  <si>
    <t>Nguyễn Công</t>
  </si>
  <si>
    <t>Danh</t>
  </si>
  <si>
    <t>Đạt</t>
  </si>
  <si>
    <t>Nguyễn Thành</t>
  </si>
  <si>
    <t xml:space="preserve">Phan Tấn </t>
  </si>
  <si>
    <t>Lương Tấn</t>
  </si>
  <si>
    <t>ĐẠI HỌC QUỐC GIA TP. HCM</t>
  </si>
  <si>
    <t>TRUNG TÂM KHẢO THÍ TIẾNG ANH</t>
  </si>
  <si>
    <t>CỘNG HÒA XÃ HỘI CHỦ NGHĨA VIỆT NAM</t>
  </si>
  <si>
    <t>Độc lập - Tự do - Hạnh phúc</t>
  </si>
  <si>
    <t>KẾT QUẢ KIỂM TRA TRÌNH ĐỘ ĐẦU VÀO CHƯƠNG TRÌNH TIẾNG ANH TĂNG CƯỜNG</t>
  </si>
  <si>
    <t>Trường ĐH Công nghệ thông tin</t>
  </si>
  <si>
    <t>Viết</t>
  </si>
  <si>
    <t>Nói</t>
  </si>
  <si>
    <t>Họ</t>
  </si>
  <si>
    <t>Tên</t>
  </si>
  <si>
    <t>SBD</t>
  </si>
  <si>
    <t>MSSV</t>
  </si>
  <si>
    <t>Lớp</t>
  </si>
  <si>
    <t>Điểm thi</t>
  </si>
  <si>
    <t>STT</t>
  </si>
  <si>
    <t>Hồ Minh</t>
  </si>
  <si>
    <t>Phạm Tiến</t>
  </si>
  <si>
    <t>Trương Thành</t>
  </si>
  <si>
    <t>Diện</t>
  </si>
  <si>
    <t>Đào Đông</t>
  </si>
  <si>
    <t>Đức</t>
  </si>
  <si>
    <t>Phạm Minh</t>
  </si>
  <si>
    <t>Nguyễn Phi</t>
  </si>
  <si>
    <t>Dũng</t>
  </si>
  <si>
    <t>Nguyễn Chí</t>
  </si>
  <si>
    <t>Đặng Quốc</t>
  </si>
  <si>
    <t>KSA-009299</t>
  </si>
  <si>
    <t>Quách Đại Phan</t>
  </si>
  <si>
    <t>Duy</t>
  </si>
  <si>
    <t>Đào Khánh</t>
  </si>
  <si>
    <t>Trương Hoài</t>
  </si>
  <si>
    <t>Giang</t>
  </si>
  <si>
    <t xml:space="preserve">Lê Hoài </t>
  </si>
  <si>
    <t>Lê Đình</t>
  </si>
  <si>
    <t>Giáp</t>
  </si>
  <si>
    <t>QSBA-01807</t>
  </si>
  <si>
    <t>Nguyễn Thu</t>
  </si>
  <si>
    <t>Hà</t>
  </si>
  <si>
    <t>Nguyễn Duy</t>
  </si>
  <si>
    <t>Hải</t>
  </si>
  <si>
    <t>Phạm Đình</t>
  </si>
  <si>
    <t>AEP04</t>
  </si>
  <si>
    <t>Lê Hồ Minh</t>
  </si>
  <si>
    <t>Trần Quang</t>
  </si>
  <si>
    <t>Hân</t>
  </si>
  <si>
    <t>QSBA-02108</t>
  </si>
  <si>
    <t>Vưu Chí</t>
  </si>
  <si>
    <t>Hào</t>
  </si>
  <si>
    <t>Lê Trung</t>
  </si>
  <si>
    <t>Hiếu</t>
  </si>
  <si>
    <t>Trương Nguyễn Thái</t>
  </si>
  <si>
    <t>Hòa</t>
  </si>
  <si>
    <t xml:space="preserve">Nguyễn </t>
  </si>
  <si>
    <t>Hoàng</t>
  </si>
  <si>
    <t>Lưu Văn</t>
  </si>
  <si>
    <t>Vương Đình</t>
  </si>
  <si>
    <t>Nguyễn Văn</t>
  </si>
  <si>
    <t>Hùng</t>
  </si>
  <si>
    <t>Trần Phú</t>
  </si>
  <si>
    <t>Huy</t>
  </si>
  <si>
    <t>Trần Thanh</t>
  </si>
  <si>
    <t>Lê Huỳnh Vinh</t>
  </si>
  <si>
    <t>Phan Lê Minh</t>
  </si>
  <si>
    <t>Lê Nhật</t>
  </si>
  <si>
    <t>QSBA1-20578</t>
  </si>
  <si>
    <t>Lê Thị Minh</t>
  </si>
  <si>
    <t>Huyền</t>
  </si>
  <si>
    <t>Trần Trí</t>
  </si>
  <si>
    <t>Khang</t>
  </si>
  <si>
    <t>Phan Tuấn</t>
  </si>
  <si>
    <t xml:space="preserve">Võ Ngọc </t>
  </si>
  <si>
    <t>Khánh</t>
  </si>
  <si>
    <t>Đỗ Đăng</t>
  </si>
  <si>
    <t>Khoa</t>
  </si>
  <si>
    <t>Nguyễn Tâm</t>
  </si>
  <si>
    <t>Nguyễn Xuân</t>
  </si>
  <si>
    <t>Khoái</t>
  </si>
  <si>
    <t>Khương</t>
  </si>
  <si>
    <t>Huỳnh Anh</t>
  </si>
  <si>
    <t>Kiệt</t>
  </si>
  <si>
    <t>Lành</t>
  </si>
  <si>
    <t xml:space="preserve">Ông Tấn </t>
  </si>
  <si>
    <t>Lộc</t>
  </si>
  <si>
    <t>Nguyễn Phước</t>
  </si>
  <si>
    <t>Lê Xích</t>
  </si>
  <si>
    <t>Long</t>
  </si>
  <si>
    <t xml:space="preserve">Đoàn Vũ </t>
  </si>
  <si>
    <t>Phan Đình Minh</t>
  </si>
  <si>
    <t>Hoàng Đình</t>
  </si>
  <si>
    <t>Trương Lê Bảo</t>
  </si>
  <si>
    <t>Lý</t>
  </si>
  <si>
    <t>Mẫn</t>
  </si>
  <si>
    <t>Lê Duy</t>
  </si>
  <si>
    <t>Mạnh</t>
  </si>
  <si>
    <t>Lê Phước</t>
  </si>
  <si>
    <t>Minh</t>
  </si>
  <si>
    <t>Nguyễn Khánh</t>
  </si>
  <si>
    <t>Nguyễn Hoài</t>
  </si>
  <si>
    <t>Nam</t>
  </si>
  <si>
    <t>Phan Thị Kim</t>
  </si>
  <si>
    <t>Nên</t>
  </si>
  <si>
    <t>Nguyễn Phạm Thủy</t>
  </si>
  <si>
    <t>Ngân</t>
  </si>
  <si>
    <t>Nguyên</t>
  </si>
  <si>
    <t>Nguyễn Bá</t>
  </si>
  <si>
    <t>Lê Huỳnh Hữu</t>
  </si>
  <si>
    <t>Nhân</t>
  </si>
  <si>
    <t>QST.A1.10130</t>
  </si>
  <si>
    <t>Nguyễn Quang</t>
  </si>
  <si>
    <t>Nhật</t>
  </si>
  <si>
    <t>Lê Nguyễn Hải</t>
  </si>
  <si>
    <t>Phong</t>
  </si>
  <si>
    <t>Cao Phạm Thanh</t>
  </si>
  <si>
    <t>Võ Hoàng</t>
  </si>
  <si>
    <t>Phúc</t>
  </si>
  <si>
    <t>Huỳnh Đoàn Hữu</t>
  </si>
  <si>
    <t>Phước</t>
  </si>
  <si>
    <t>Đinh Cao</t>
  </si>
  <si>
    <t xml:space="preserve">Cao Xuân </t>
  </si>
  <si>
    <t>Phương</t>
  </si>
  <si>
    <t>Nguyễn Trung</t>
  </si>
  <si>
    <t>Quân</t>
  </si>
  <si>
    <t>Nguyễn Hùng</t>
  </si>
  <si>
    <t>Sang</t>
  </si>
  <si>
    <t>Trịnh Xuân</t>
  </si>
  <si>
    <t>Trần Hoàng</t>
  </si>
  <si>
    <t>Sơn</t>
  </si>
  <si>
    <t>QSBA-50728</t>
  </si>
  <si>
    <t>Đặng Thái</t>
  </si>
  <si>
    <t>QSBA1-21417</t>
  </si>
  <si>
    <t xml:space="preserve">Tạ Đình </t>
  </si>
  <si>
    <t>Sung</t>
  </si>
  <si>
    <t>Hoàng Phạm Thanh</t>
  </si>
  <si>
    <t>Tài</t>
  </si>
  <si>
    <t>QST.A.01925</t>
  </si>
  <si>
    <t>Lê Minh</t>
  </si>
  <si>
    <t>Tâm</t>
  </si>
  <si>
    <t>Tân</t>
  </si>
  <si>
    <t>Phan Văn</t>
  </si>
  <si>
    <t>Trương Lê Trung</t>
  </si>
  <si>
    <t>Thành</t>
  </si>
  <si>
    <t>Nguyễn Hữu</t>
  </si>
  <si>
    <t>Thọ</t>
  </si>
  <si>
    <t>Đỗ Anh</t>
  </si>
  <si>
    <t>Thông</t>
  </si>
  <si>
    <t>Trần Anh</t>
  </si>
  <si>
    <t>Đoàn Thị Xuân</t>
  </si>
  <si>
    <t>Thu</t>
  </si>
  <si>
    <t>Võ Nhựt</t>
  </si>
  <si>
    <t>Thường</t>
  </si>
  <si>
    <t>QSBA-07549</t>
  </si>
  <si>
    <t>Đỗ Huỳnh Anh</t>
  </si>
  <si>
    <t>Thụy</t>
  </si>
  <si>
    <t>Châu Quốc</t>
  </si>
  <si>
    <t>Tiến</t>
  </si>
  <si>
    <t>Ngô Quốc</t>
  </si>
  <si>
    <t>QHIA.09035</t>
  </si>
  <si>
    <t>Dương Quốc</t>
  </si>
  <si>
    <t>Tín</t>
  </si>
  <si>
    <t>Hoàng Đức</t>
  </si>
  <si>
    <t>Nhan Đạo</t>
  </si>
  <si>
    <t>Toàn</t>
  </si>
  <si>
    <t>Nguyễn Mai Thiên</t>
  </si>
  <si>
    <t>Trang</t>
  </si>
  <si>
    <t>Đặng Minh</t>
  </si>
  <si>
    <t>Trí</t>
  </si>
  <si>
    <t>Trần Minh</t>
  </si>
  <si>
    <t>Nguyễn Đình Phương</t>
  </si>
  <si>
    <t>Trinh</t>
  </si>
  <si>
    <t>Huỳnh Viết</t>
  </si>
  <si>
    <t>Trường</t>
  </si>
  <si>
    <t>QSBA1-60124</t>
  </si>
  <si>
    <t>Tuân</t>
  </si>
  <si>
    <t>Cao Ngọc</t>
  </si>
  <si>
    <t>Tuấn</t>
  </si>
  <si>
    <t>Huỳnh Hữu Anh</t>
  </si>
  <si>
    <t xml:space="preserve">Đỗ Đặng </t>
  </si>
  <si>
    <t>Tùng</t>
  </si>
  <si>
    <t>Châu Phạm Minh</t>
  </si>
  <si>
    <t>Phạm Tăng</t>
  </si>
  <si>
    <t>Đào Duy</t>
  </si>
  <si>
    <t>BKAA1-18516</t>
  </si>
  <si>
    <t>Trần Xuân</t>
  </si>
  <si>
    <t>Viên</t>
  </si>
  <si>
    <t>Võ Hắc</t>
  </si>
  <si>
    <t>Việt</t>
  </si>
  <si>
    <t>Vinh</t>
  </si>
  <si>
    <t>Đỗ Xuân</t>
  </si>
  <si>
    <t>Lưu Quang</t>
  </si>
  <si>
    <t>QSBA-09058</t>
  </si>
  <si>
    <t>Vũ</t>
  </si>
  <si>
    <t>Ý</t>
  </si>
  <si>
    <t>Phát</t>
  </si>
  <si>
    <t xml:space="preserve">Hồ Minh </t>
  </si>
  <si>
    <t xml:space="preserve">Lê Vũ  </t>
  </si>
  <si>
    <t>CEFR</t>
  </si>
  <si>
    <t>Cấp độ</t>
  </si>
  <si>
    <t>VNU-ETP</t>
  </si>
  <si>
    <t>VNU-EPT</t>
  </si>
  <si>
    <t>C2 (2)</t>
  </si>
  <si>
    <t xml:space="preserve">Hậu cao cấp </t>
  </si>
  <si>
    <t>VNU-ETP 14</t>
  </si>
  <si>
    <t>376-400</t>
  </si>
  <si>
    <t>C2 (1)</t>
  </si>
  <si>
    <t>VNU-ETP 13</t>
  </si>
  <si>
    <t>351-375</t>
  </si>
  <si>
    <t>C1 (2)</t>
  </si>
  <si>
    <t>Cao cấp</t>
  </si>
  <si>
    <t>VNU-ETP 12</t>
  </si>
  <si>
    <t>326-350</t>
  </si>
  <si>
    <t>C1 (1)</t>
  </si>
  <si>
    <t>VNU-ETP 11</t>
  </si>
  <si>
    <t>301-325</t>
  </si>
  <si>
    <t>B2 (2)</t>
  </si>
  <si>
    <t>Cao trung cấp</t>
  </si>
  <si>
    <t>VNU-ETP 10</t>
  </si>
  <si>
    <t>276-300</t>
  </si>
  <si>
    <t>B2 (1)</t>
  </si>
  <si>
    <t>VNU-ETP 9</t>
  </si>
  <si>
    <t>251-275</t>
  </si>
  <si>
    <t>B1 (4)</t>
  </si>
  <si>
    <t>Trung cấp</t>
  </si>
  <si>
    <t>VNU-ETP 8</t>
  </si>
  <si>
    <t>226-250</t>
  </si>
  <si>
    <t>B1 (3)</t>
  </si>
  <si>
    <t>VNU-ETP 7</t>
  </si>
  <si>
    <t>201-225</t>
  </si>
  <si>
    <t>B1 (2)</t>
  </si>
  <si>
    <t>Sơ trung cấp</t>
  </si>
  <si>
    <t>VNU-ETP 6</t>
  </si>
  <si>
    <t>176-200</t>
  </si>
  <si>
    <t>B1 (1)</t>
  </si>
  <si>
    <t>VNU-ETP 5</t>
  </si>
  <si>
    <t>151-175</t>
  </si>
  <si>
    <t>A2 (2)</t>
  </si>
  <si>
    <t>Sơ cấp</t>
  </si>
  <si>
    <t>VNU-ETP 4</t>
  </si>
  <si>
    <t>126-150</t>
  </si>
  <si>
    <t>A2 (1)</t>
  </si>
  <si>
    <t>VNU-ETP 3</t>
  </si>
  <si>
    <t>101-125</t>
  </si>
  <si>
    <t>A1 (2)</t>
  </si>
  <si>
    <t xml:space="preserve">Vỡ lòng </t>
  </si>
  <si>
    <t>VNU-ETP 2</t>
  </si>
  <si>
    <t>76-100</t>
  </si>
  <si>
    <t>A1 (1)</t>
  </si>
  <si>
    <t>VNU-ETP 1</t>
  </si>
  <si>
    <t>0-75</t>
  </si>
  <si>
    <t>Tổng</t>
  </si>
  <si>
    <t>Nghe-Đọc</t>
  </si>
  <si>
    <t>Trình độ</t>
  </si>
  <si>
    <t>QSBA1-20928</t>
  </si>
  <si>
    <t>ANTT 8</t>
  </si>
  <si>
    <t>CTTT 8</t>
  </si>
  <si>
    <t>KHMT 8</t>
  </si>
  <si>
    <t>KTMT 8</t>
  </si>
  <si>
    <t>KTPM 8</t>
  </si>
  <si>
    <t>Tp. Hồ Chí Minh, ngày 15 tháng 10 năm 2013</t>
  </si>
  <si>
    <t>Giám đốc</t>
  </si>
  <si>
    <t>TRƯƠNG QUANG ĐƯỢC</t>
  </si>
  <si>
    <t>Thống kê kết quả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</si>
</sst>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9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24844</xdr:colOff>
      <xdr:row>2</xdr:row>
      <xdr:rowOff>33131</xdr:rowOff>
    </xdr:from>
    <xdr:to>
      <xdr:col>3</xdr:col>
      <xdr:colOff>115952</xdr:colOff>
      <xdr:row>2</xdr:row>
      <xdr:rowOff>34719</xdr:rowOff>
    </xdr:to>
    <xdr:cxnSp macro="">
      <xdr:nvCxnSpPr>
        <xdr:cNvPr id="5" name="Straight Connector 4"/>
        <xdr:cNvCxnSpPr/>
      </xdr:nvCxnSpPr>
      <xdr:spPr>
        <a:xfrm>
          <a:off x="339583" y="546653"/>
          <a:ext cx="1847021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24844</xdr:colOff>
      <xdr:row>2</xdr:row>
      <xdr:rowOff>33131</xdr:rowOff>
    </xdr:from>
    <xdr:to>
      <xdr:col>3</xdr:col>
      <xdr:colOff>115952</xdr:colOff>
      <xdr:row>2</xdr:row>
      <xdr:rowOff>34719</xdr:rowOff>
    </xdr:to>
    <xdr:cxnSp macro="">
      <xdr:nvCxnSpPr>
        <xdr:cNvPr id="4" name="Straight Connector 3"/>
        <xdr:cNvCxnSpPr/>
      </xdr:nvCxnSpPr>
      <xdr:spPr>
        <a:xfrm>
          <a:off x="339169" y="547481"/>
          <a:ext cx="1919908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179356</xdr:colOff>
      <xdr:row>2</xdr:row>
      <xdr:rowOff>33130</xdr:rowOff>
    </xdr:from>
    <xdr:to>
      <xdr:col>12</xdr:col>
      <xdr:colOff>162253</xdr:colOff>
      <xdr:row>2</xdr:row>
      <xdr:rowOff>34718</xdr:rowOff>
    </xdr:to>
    <xdr:cxnSp macro="">
      <xdr:nvCxnSpPr>
        <xdr:cNvPr id="7" name="Straight Connector 6"/>
        <xdr:cNvCxnSpPr/>
      </xdr:nvCxnSpPr>
      <xdr:spPr>
        <a:xfrm>
          <a:off x="6084856" y="548601"/>
          <a:ext cx="1574132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3"/>
  <sheetViews>
    <sheetView tabSelected="1" zoomScale="85" zoomScaleNormal="85" workbookViewId="0">
      <selection activeCell="T11" sqref="T11"/>
    </sheetView>
  </sheetViews>
  <sheetFormatPr defaultRowHeight="20.25" customHeight="1"/>
  <cols>
    <col min="1" max="1" width="4.7109375" style="11" customWidth="1"/>
    <col min="2" max="2" width="18.7109375" style="14" customWidth="1"/>
    <col min="3" max="3" width="9.42578125" style="14" customWidth="1"/>
    <col min="4" max="4" width="8" style="11" customWidth="1"/>
    <col min="5" max="5" width="14.28515625" style="11" hidden="1" customWidth="1"/>
    <col min="6" max="6" width="11.42578125" style="11" customWidth="1"/>
    <col min="7" max="9" width="9.28515625" style="12" customWidth="1"/>
    <col min="10" max="10" width="9.85546875" style="15" customWidth="1"/>
    <col min="11" max="11" width="14.140625" style="15" customWidth="1"/>
    <col min="12" max="12" width="9.7109375" style="12" customWidth="1"/>
    <col min="13" max="13" width="14.28515625" style="35" customWidth="1"/>
    <col min="14" max="16384" width="9.140625" style="12"/>
  </cols>
  <sheetData>
    <row r="1" spans="1:13" ht="20.25" customHeight="1">
      <c r="A1" s="73" t="s">
        <v>26</v>
      </c>
      <c r="B1" s="73"/>
      <c r="C1" s="73"/>
      <c r="D1" s="73"/>
      <c r="G1" s="16"/>
      <c r="H1" s="16"/>
      <c r="J1" s="65" t="s">
        <v>28</v>
      </c>
      <c r="K1" s="65"/>
      <c r="L1" s="65"/>
      <c r="M1" s="65"/>
    </row>
    <row r="2" spans="1:13" ht="20.25" customHeight="1">
      <c r="A2" s="65" t="s">
        <v>27</v>
      </c>
      <c r="B2" s="65"/>
      <c r="C2" s="65"/>
      <c r="D2" s="65"/>
      <c r="G2" s="16"/>
      <c r="H2" s="16"/>
      <c r="J2" s="65" t="s">
        <v>29</v>
      </c>
      <c r="K2" s="65"/>
      <c r="L2" s="65"/>
      <c r="M2" s="65"/>
    </row>
    <row r="3" spans="1:13" ht="20.25" customHeight="1">
      <c r="B3" s="13"/>
      <c r="M3" s="34"/>
    </row>
    <row r="4" spans="1:13" ht="20.25" customHeight="1">
      <c r="A4" s="69" t="s">
        <v>30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20.25" customHeight="1">
      <c r="A5" s="65" t="s">
        <v>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7" spans="1:13" ht="18" customHeight="1">
      <c r="A7" s="71" t="s">
        <v>40</v>
      </c>
      <c r="B7" s="74" t="s">
        <v>34</v>
      </c>
      <c r="C7" s="75" t="s">
        <v>35</v>
      </c>
      <c r="D7" s="70" t="s">
        <v>36</v>
      </c>
      <c r="E7" s="70" t="s">
        <v>37</v>
      </c>
      <c r="F7" s="70" t="s">
        <v>38</v>
      </c>
      <c r="G7" s="70" t="s">
        <v>39</v>
      </c>
      <c r="H7" s="70"/>
      <c r="I7" s="70"/>
      <c r="J7" s="70" t="s">
        <v>274</v>
      </c>
      <c r="K7" s="70" t="s">
        <v>276</v>
      </c>
      <c r="L7" s="70" t="s">
        <v>222</v>
      </c>
      <c r="M7" s="70" t="s">
        <v>223</v>
      </c>
    </row>
    <row r="8" spans="1:13" ht="18" customHeight="1">
      <c r="A8" s="72"/>
      <c r="B8" s="74"/>
      <c r="C8" s="75"/>
      <c r="D8" s="70"/>
      <c r="E8" s="70"/>
      <c r="F8" s="70"/>
      <c r="G8" s="17" t="s">
        <v>275</v>
      </c>
      <c r="H8" s="17" t="s">
        <v>32</v>
      </c>
      <c r="I8" s="17" t="s">
        <v>33</v>
      </c>
      <c r="J8" s="70"/>
      <c r="K8" s="70"/>
      <c r="L8" s="70"/>
      <c r="M8" s="70"/>
    </row>
    <row r="9" spans="1:13" ht="19.5" customHeight="1">
      <c r="A9" s="18">
        <v>1</v>
      </c>
      <c r="B9" s="19" t="s">
        <v>66</v>
      </c>
      <c r="C9" s="19" t="s">
        <v>65</v>
      </c>
      <c r="D9" s="20">
        <v>37</v>
      </c>
      <c r="E9" s="20">
        <v>11520547</v>
      </c>
      <c r="F9" s="20" t="s">
        <v>67</v>
      </c>
      <c r="G9" s="37">
        <v>117</v>
      </c>
      <c r="H9" s="18">
        <v>16</v>
      </c>
      <c r="I9" s="18">
        <v>53</v>
      </c>
      <c r="J9" s="33">
        <f t="shared" ref="J9" si="0">G9+H9+I9</f>
        <v>186</v>
      </c>
      <c r="K9" s="18" t="str">
        <f>VLOOKUP(L9,Sheet1!$A$1:$B$15,2,0)</f>
        <v>Sơ trung cấp</v>
      </c>
      <c r="L9" s="26" t="str">
        <f t="shared" ref="L9:L40" si="1">IF(J9&gt;=376,"C2 (2)",IF(J9&gt;=351,"C2 (1)",IF(J9&gt;=326,"C1 (2)",IF(J9&gt;=301,"C1 (1)",IF(J9&gt;=276,"B2 (2)",IF(J9&gt;=251,"B2 (1)",IF(J9&gt;=226,"B1 (4)",IF(J9&gt;=201,"B1 (3)",IF(J9&gt;=176,"B1 (2)",IF(J9&gt;=151,"B1 (1)",IF(J9&gt;=126,"A2 (2)",IF(J9&gt;=101,"A2 (1)",IF(J9&gt;=76,"A1 (2)","A1 (1)")))))))))))))</f>
        <v>B1 (2)</v>
      </c>
      <c r="M9" s="33" t="str">
        <f>VLOOKUP(L9,Sheet1!$A$1:$C$15,3,0)</f>
        <v>VNU-ETP 6</v>
      </c>
    </row>
    <row r="10" spans="1:13" ht="19.5" customHeight="1">
      <c r="A10" s="18">
        <v>2</v>
      </c>
      <c r="B10" s="21" t="s">
        <v>64</v>
      </c>
      <c r="C10" s="21" t="s">
        <v>103</v>
      </c>
      <c r="D10" s="20">
        <v>63</v>
      </c>
      <c r="E10" s="20">
        <v>11520184</v>
      </c>
      <c r="F10" s="20" t="s">
        <v>67</v>
      </c>
      <c r="G10" s="37">
        <v>116</v>
      </c>
      <c r="H10" s="18">
        <v>36</v>
      </c>
      <c r="I10" s="18">
        <v>37</v>
      </c>
      <c r="J10" s="33">
        <f t="shared" ref="J10:J41" si="2">G10+H10+I10</f>
        <v>189</v>
      </c>
      <c r="K10" s="18" t="str">
        <f>VLOOKUP(L10,Sheet1!$A$1:$B$15,2,0)</f>
        <v>Sơ trung cấp</v>
      </c>
      <c r="L10" s="26" t="str">
        <f t="shared" si="1"/>
        <v>B1 (2)</v>
      </c>
      <c r="M10" s="33" t="str">
        <f>VLOOKUP(L10,Sheet1!$A$1:$C$15,3,0)</f>
        <v>VNU-ETP 6</v>
      </c>
    </row>
    <row r="11" spans="1:13" ht="19.5" customHeight="1">
      <c r="A11" s="18">
        <v>3</v>
      </c>
      <c r="B11" s="21" t="s">
        <v>80</v>
      </c>
      <c r="C11" s="21" t="s">
        <v>106</v>
      </c>
      <c r="D11" s="20">
        <v>65</v>
      </c>
      <c r="E11" s="20">
        <v>11520704</v>
      </c>
      <c r="F11" s="20" t="s">
        <v>67</v>
      </c>
      <c r="G11" s="37">
        <v>92</v>
      </c>
      <c r="H11" s="18">
        <v>16</v>
      </c>
      <c r="I11" s="18">
        <v>48</v>
      </c>
      <c r="J11" s="33">
        <f t="shared" si="2"/>
        <v>156</v>
      </c>
      <c r="K11" s="18" t="str">
        <f>VLOOKUP(L11,Sheet1!$A$1:$B$15,2,0)</f>
        <v>Sơ trung cấp</v>
      </c>
      <c r="L11" s="26" t="str">
        <f t="shared" si="1"/>
        <v>B1 (1)</v>
      </c>
      <c r="M11" s="33" t="str">
        <f>VLOOKUP(L11,Sheet1!$A$1:$C$15,3,0)</f>
        <v>VNU-ETP 5</v>
      </c>
    </row>
    <row r="12" spans="1:13" ht="19.5" customHeight="1">
      <c r="A12" s="18">
        <v>4</v>
      </c>
      <c r="B12" s="21" t="s">
        <v>192</v>
      </c>
      <c r="C12" s="21" t="s">
        <v>191</v>
      </c>
      <c r="D12" s="20">
        <v>129</v>
      </c>
      <c r="E12" s="20">
        <v>10520452</v>
      </c>
      <c r="F12" s="20" t="s">
        <v>67</v>
      </c>
      <c r="G12" s="37">
        <v>102</v>
      </c>
      <c r="H12" s="18">
        <v>20</v>
      </c>
      <c r="I12" s="18">
        <v>47</v>
      </c>
      <c r="J12" s="33">
        <f t="shared" si="2"/>
        <v>169</v>
      </c>
      <c r="K12" s="18" t="str">
        <f>VLOOKUP(L12,Sheet1!$A$1:$B$15,2,0)</f>
        <v>Sơ trung cấp</v>
      </c>
      <c r="L12" s="26" t="str">
        <f t="shared" si="1"/>
        <v>B1 (1)</v>
      </c>
      <c r="M12" s="33" t="str">
        <f>VLOOKUP(L12,Sheet1!$A$1:$C$15,3,0)</f>
        <v>VNU-ETP 5</v>
      </c>
    </row>
    <row r="13" spans="1:13" ht="19.5" customHeight="1">
      <c r="A13" s="18">
        <v>5</v>
      </c>
      <c r="B13" s="21" t="s">
        <v>205</v>
      </c>
      <c r="C13" s="21" t="s">
        <v>203</v>
      </c>
      <c r="D13" s="20">
        <v>140</v>
      </c>
      <c r="E13" s="20">
        <v>11520462</v>
      </c>
      <c r="F13" s="20" t="s">
        <v>67</v>
      </c>
      <c r="G13" s="37">
        <v>118</v>
      </c>
      <c r="H13" s="18">
        <v>36</v>
      </c>
      <c r="I13" s="18">
        <v>62</v>
      </c>
      <c r="J13" s="33">
        <f t="shared" si="2"/>
        <v>216</v>
      </c>
      <c r="K13" s="18" t="str">
        <f>VLOOKUP(L13,Sheet1!$A$1:$B$15,2,0)</f>
        <v>Trung cấp</v>
      </c>
      <c r="L13" s="26" t="str">
        <f t="shared" si="1"/>
        <v>B1 (3)</v>
      </c>
      <c r="M13" s="33" t="str">
        <f>VLOOKUP(L13,Sheet1!$A$1:$C$15,3,0)</f>
        <v>VNU-ETP 7</v>
      </c>
    </row>
    <row r="14" spans="1:13" ht="19.5" customHeight="1">
      <c r="A14" s="18">
        <v>6</v>
      </c>
      <c r="B14" s="21" t="s">
        <v>3</v>
      </c>
      <c r="C14" s="21" t="s">
        <v>4</v>
      </c>
      <c r="D14" s="20">
        <v>2</v>
      </c>
      <c r="E14" s="20">
        <v>12520810</v>
      </c>
      <c r="F14" s="20" t="s">
        <v>5</v>
      </c>
      <c r="G14" s="37">
        <v>56</v>
      </c>
      <c r="H14" s="18">
        <v>5</v>
      </c>
      <c r="I14" s="18">
        <v>15</v>
      </c>
      <c r="J14" s="33">
        <f t="shared" si="2"/>
        <v>76</v>
      </c>
      <c r="K14" s="18" t="str">
        <f>VLOOKUP(L14,Sheet1!$A$1:$B$15,2,0)</f>
        <v xml:space="preserve">Vỡ lòng </v>
      </c>
      <c r="L14" s="26" t="str">
        <f t="shared" si="1"/>
        <v>A1 (2)</v>
      </c>
      <c r="M14" s="33" t="str">
        <f>VLOOKUP(L14,Sheet1!$A$1:$C$15,3,0)</f>
        <v>VNU-ETP 2</v>
      </c>
    </row>
    <row r="15" spans="1:13" ht="19.5" customHeight="1">
      <c r="A15" s="18">
        <v>7</v>
      </c>
      <c r="B15" s="21" t="s">
        <v>6</v>
      </c>
      <c r="C15" s="21" t="s">
        <v>4</v>
      </c>
      <c r="D15" s="20">
        <v>3</v>
      </c>
      <c r="E15" s="20">
        <v>12520015</v>
      </c>
      <c r="F15" s="20" t="s">
        <v>5</v>
      </c>
      <c r="G15" s="37">
        <v>91</v>
      </c>
      <c r="H15" s="18">
        <v>12</v>
      </c>
      <c r="I15" s="18">
        <v>23</v>
      </c>
      <c r="J15" s="33">
        <f t="shared" si="2"/>
        <v>126</v>
      </c>
      <c r="K15" s="18" t="str">
        <f>VLOOKUP(L15,Sheet1!$A$1:$B$15,2,0)</f>
        <v>Sơ cấp</v>
      </c>
      <c r="L15" s="26" t="str">
        <f t="shared" si="1"/>
        <v>A2 (2)</v>
      </c>
      <c r="M15" s="33" t="str">
        <f>VLOOKUP(L15,Sheet1!$A$1:$C$15,3,0)</f>
        <v>VNU-ETP 4</v>
      </c>
    </row>
    <row r="16" spans="1:13" ht="19.5" customHeight="1">
      <c r="A16" s="18">
        <v>8</v>
      </c>
      <c r="B16" s="21" t="s">
        <v>45</v>
      </c>
      <c r="C16" s="21" t="s">
        <v>46</v>
      </c>
      <c r="D16" s="20">
        <v>24</v>
      </c>
      <c r="E16" s="20">
        <v>11520069</v>
      </c>
      <c r="F16" s="20" t="s">
        <v>5</v>
      </c>
      <c r="G16" s="37">
        <v>127</v>
      </c>
      <c r="H16" s="18">
        <v>28</v>
      </c>
      <c r="I16" s="18">
        <v>45</v>
      </c>
      <c r="J16" s="33">
        <f t="shared" si="2"/>
        <v>200</v>
      </c>
      <c r="K16" s="18" t="str">
        <f>VLOOKUP(L16,Sheet1!$A$1:$B$15,2,0)</f>
        <v>Sơ trung cấp</v>
      </c>
      <c r="L16" s="26" t="str">
        <f t="shared" si="1"/>
        <v>B1 (2)</v>
      </c>
      <c r="M16" s="33" t="str">
        <f>VLOOKUP(L16,Sheet1!$A$1:$C$15,3,0)</f>
        <v>VNU-ETP 6</v>
      </c>
    </row>
    <row r="17" spans="1:13" ht="19.5" customHeight="1">
      <c r="A17" s="18">
        <v>9</v>
      </c>
      <c r="B17" s="21" t="s">
        <v>47</v>
      </c>
      <c r="C17" s="21" t="s">
        <v>46</v>
      </c>
      <c r="D17" s="20">
        <v>25</v>
      </c>
      <c r="E17" s="20">
        <v>12520568</v>
      </c>
      <c r="F17" s="20" t="s">
        <v>5</v>
      </c>
      <c r="G17" s="37">
        <v>103</v>
      </c>
      <c r="H17" s="18">
        <v>23</v>
      </c>
      <c r="I17" s="18">
        <v>41</v>
      </c>
      <c r="J17" s="33">
        <f t="shared" si="2"/>
        <v>167</v>
      </c>
      <c r="K17" s="18" t="str">
        <f>VLOOKUP(L17,Sheet1!$A$1:$B$15,2,0)</f>
        <v>Sơ trung cấp</v>
      </c>
      <c r="L17" s="26" t="str">
        <f t="shared" si="1"/>
        <v>B1 (1)</v>
      </c>
      <c r="M17" s="33" t="str">
        <f>VLOOKUP(L17,Sheet1!$A$1:$C$15,3,0)</f>
        <v>VNU-ETP 5</v>
      </c>
    </row>
    <row r="18" spans="1:13" ht="19.5" customHeight="1">
      <c r="A18" s="18">
        <v>10</v>
      </c>
      <c r="B18" s="21" t="s">
        <v>86</v>
      </c>
      <c r="C18" s="21" t="s">
        <v>85</v>
      </c>
      <c r="D18" s="20">
        <v>51</v>
      </c>
      <c r="E18" s="20">
        <v>12520611</v>
      </c>
      <c r="F18" s="20" t="s">
        <v>5</v>
      </c>
      <c r="G18" s="37">
        <v>116</v>
      </c>
      <c r="H18" s="18">
        <v>57</v>
      </c>
      <c r="I18" s="18">
        <v>47</v>
      </c>
      <c r="J18" s="33">
        <f t="shared" si="2"/>
        <v>220</v>
      </c>
      <c r="K18" s="18" t="str">
        <f>VLOOKUP(L18,Sheet1!$A$1:$B$15,2,0)</f>
        <v>Trung cấp</v>
      </c>
      <c r="L18" s="26" t="str">
        <f t="shared" si="1"/>
        <v>B1 (3)</v>
      </c>
      <c r="M18" s="33" t="str">
        <f>VLOOKUP(L18,Sheet1!$A$1:$C$15,3,0)</f>
        <v>VNU-ETP 7</v>
      </c>
    </row>
    <row r="19" spans="1:13" ht="19.5" customHeight="1">
      <c r="A19" s="18">
        <v>11</v>
      </c>
      <c r="B19" s="21" t="s">
        <v>95</v>
      </c>
      <c r="C19" s="21" t="s">
        <v>94</v>
      </c>
      <c r="D19" s="20">
        <v>57</v>
      </c>
      <c r="E19" s="20">
        <v>12520620</v>
      </c>
      <c r="F19" s="20" t="s">
        <v>5</v>
      </c>
      <c r="G19" s="37">
        <v>95</v>
      </c>
      <c r="H19" s="18">
        <v>28</v>
      </c>
      <c r="I19" s="18">
        <v>52</v>
      </c>
      <c r="J19" s="33">
        <f t="shared" si="2"/>
        <v>175</v>
      </c>
      <c r="K19" s="18" t="str">
        <f>VLOOKUP(L19,Sheet1!$A$1:$B$15,2,0)</f>
        <v>Sơ trung cấp</v>
      </c>
      <c r="L19" s="26" t="str">
        <f t="shared" si="1"/>
        <v>B1 (1)</v>
      </c>
      <c r="M19" s="33" t="str">
        <f>VLOOKUP(L19,Sheet1!$A$1:$C$15,3,0)</f>
        <v>VNU-ETP 5</v>
      </c>
    </row>
    <row r="20" spans="1:13" ht="19.5" customHeight="1">
      <c r="A20" s="18">
        <v>12</v>
      </c>
      <c r="B20" s="22" t="s">
        <v>114</v>
      </c>
      <c r="C20" s="22" t="s">
        <v>111</v>
      </c>
      <c r="D20" s="23">
        <v>75</v>
      </c>
      <c r="E20" s="23">
        <v>12520792</v>
      </c>
      <c r="F20" s="23" t="s">
        <v>5</v>
      </c>
      <c r="G20" s="37">
        <v>110</v>
      </c>
      <c r="H20" s="18">
        <v>0</v>
      </c>
      <c r="I20" s="18">
        <v>49</v>
      </c>
      <c r="J20" s="33">
        <f t="shared" si="2"/>
        <v>159</v>
      </c>
      <c r="K20" s="18" t="str">
        <f>VLOOKUP(L20,Sheet1!$A$1:$B$15,2,0)</f>
        <v>Sơ trung cấp</v>
      </c>
      <c r="L20" s="26" t="str">
        <f t="shared" si="1"/>
        <v>B1 (1)</v>
      </c>
      <c r="M20" s="33" t="str">
        <f>VLOOKUP(L20,Sheet1!$A$1:$C$15,3,0)</f>
        <v>VNU-ETP 5</v>
      </c>
    </row>
    <row r="21" spans="1:13" ht="19.5" customHeight="1">
      <c r="A21" s="18">
        <v>13</v>
      </c>
      <c r="B21" s="24" t="s">
        <v>115</v>
      </c>
      <c r="C21" s="25" t="s">
        <v>111</v>
      </c>
      <c r="D21" s="20">
        <v>76</v>
      </c>
      <c r="E21" s="20">
        <v>12520682</v>
      </c>
      <c r="F21" s="20" t="s">
        <v>5</v>
      </c>
      <c r="G21" s="37">
        <v>134</v>
      </c>
      <c r="H21" s="18">
        <v>73</v>
      </c>
      <c r="I21" s="18">
        <v>78</v>
      </c>
      <c r="J21" s="33">
        <f t="shared" si="2"/>
        <v>285</v>
      </c>
      <c r="K21" s="18" t="str">
        <f>VLOOKUP(L21,Sheet1!$A$1:$B$15,2,0)</f>
        <v>Cao trung cấp</v>
      </c>
      <c r="L21" s="26" t="str">
        <f t="shared" si="1"/>
        <v>B2 (2)</v>
      </c>
      <c r="M21" s="33" t="str">
        <f>VLOOKUP(L21,Sheet1!$A$1:$C$15,3,0)</f>
        <v>VNU-ETP 10</v>
      </c>
    </row>
    <row r="22" spans="1:13" ht="19.5" customHeight="1">
      <c r="A22" s="18">
        <v>14</v>
      </c>
      <c r="B22" s="24" t="s">
        <v>120</v>
      </c>
      <c r="C22" s="25" t="s">
        <v>121</v>
      </c>
      <c r="D22" s="20">
        <v>80</v>
      </c>
      <c r="E22" s="20">
        <v>12520261</v>
      </c>
      <c r="F22" s="20" t="s">
        <v>5</v>
      </c>
      <c r="G22" s="37">
        <v>89</v>
      </c>
      <c r="H22" s="18">
        <v>16</v>
      </c>
      <c r="I22" s="18">
        <v>29</v>
      </c>
      <c r="J22" s="33">
        <f t="shared" si="2"/>
        <v>134</v>
      </c>
      <c r="K22" s="18" t="str">
        <f>VLOOKUP(L22,Sheet1!$A$1:$B$15,2,0)</f>
        <v>Sơ cấp</v>
      </c>
      <c r="L22" s="26" t="str">
        <f t="shared" si="1"/>
        <v>A2 (2)</v>
      </c>
      <c r="M22" s="33" t="str">
        <f>VLOOKUP(L22,Sheet1!$A$1:$C$15,3,0)</f>
        <v>VNU-ETP 4</v>
      </c>
    </row>
    <row r="23" spans="1:13" ht="19.5" customHeight="1">
      <c r="A23" s="18">
        <v>15</v>
      </c>
      <c r="B23" s="24" t="s">
        <v>122</v>
      </c>
      <c r="C23" s="25" t="s">
        <v>121</v>
      </c>
      <c r="D23" s="20">
        <v>81</v>
      </c>
      <c r="E23" s="20">
        <v>12520983</v>
      </c>
      <c r="F23" s="20" t="s">
        <v>5</v>
      </c>
      <c r="G23" s="37">
        <v>122</v>
      </c>
      <c r="H23" s="18">
        <v>67</v>
      </c>
      <c r="I23" s="18">
        <v>58</v>
      </c>
      <c r="J23" s="33">
        <f t="shared" si="2"/>
        <v>247</v>
      </c>
      <c r="K23" s="18" t="str">
        <f>VLOOKUP(L23,Sheet1!$A$1:$B$15,2,0)</f>
        <v>Trung cấp</v>
      </c>
      <c r="L23" s="26" t="str">
        <f t="shared" si="1"/>
        <v>B1 (4)</v>
      </c>
      <c r="M23" s="33" t="str">
        <f>VLOOKUP(L23,Sheet1!$A$1:$C$15,3,0)</f>
        <v>VNU-ETP 8</v>
      </c>
    </row>
    <row r="24" spans="1:13" ht="19.5" customHeight="1">
      <c r="A24" s="18">
        <v>16</v>
      </c>
      <c r="B24" s="24" t="s">
        <v>138</v>
      </c>
      <c r="C24" s="25" t="s">
        <v>137</v>
      </c>
      <c r="D24" s="20">
        <v>90</v>
      </c>
      <c r="E24" s="20">
        <v>12520670</v>
      </c>
      <c r="F24" s="20" t="s">
        <v>5</v>
      </c>
      <c r="G24" s="37">
        <v>86</v>
      </c>
      <c r="H24" s="18">
        <v>29</v>
      </c>
      <c r="I24" s="18">
        <v>42</v>
      </c>
      <c r="J24" s="33">
        <f t="shared" si="2"/>
        <v>157</v>
      </c>
      <c r="K24" s="18" t="str">
        <f>VLOOKUP(L24,Sheet1!$A$1:$B$15,2,0)</f>
        <v>Sơ trung cấp</v>
      </c>
      <c r="L24" s="26" t="str">
        <f t="shared" si="1"/>
        <v>B1 (1)</v>
      </c>
      <c r="M24" s="33" t="str">
        <f>VLOOKUP(L24,Sheet1!$A$1:$C$15,3,0)</f>
        <v>VNU-ETP 5</v>
      </c>
    </row>
    <row r="25" spans="1:13" ht="19.5" customHeight="1">
      <c r="A25" s="18">
        <v>17</v>
      </c>
      <c r="B25" s="24" t="s">
        <v>143</v>
      </c>
      <c r="C25" s="25" t="s">
        <v>142</v>
      </c>
      <c r="D25" s="20">
        <v>96</v>
      </c>
      <c r="E25" s="20">
        <v>12520679</v>
      </c>
      <c r="F25" s="20" t="s">
        <v>5</v>
      </c>
      <c r="G25" s="37">
        <v>82</v>
      </c>
      <c r="H25" s="18">
        <v>25</v>
      </c>
      <c r="I25" s="18">
        <v>38</v>
      </c>
      <c r="J25" s="33">
        <f t="shared" si="2"/>
        <v>145</v>
      </c>
      <c r="K25" s="18" t="str">
        <f>VLOOKUP(L25,Sheet1!$A$1:$B$15,2,0)</f>
        <v>Sơ cấp</v>
      </c>
      <c r="L25" s="26" t="str">
        <f t="shared" si="1"/>
        <v>A2 (2)</v>
      </c>
      <c r="M25" s="33" t="str">
        <f>VLOOKUP(L25,Sheet1!$A$1:$C$15,3,0)</f>
        <v>VNU-ETP 4</v>
      </c>
    </row>
    <row r="26" spans="1:13" ht="19.5" customHeight="1">
      <c r="A26" s="18">
        <v>18</v>
      </c>
      <c r="B26" s="24" t="s">
        <v>144</v>
      </c>
      <c r="C26" s="25" t="s">
        <v>145</v>
      </c>
      <c r="D26" s="20">
        <v>97</v>
      </c>
      <c r="E26" s="20">
        <v>12520323</v>
      </c>
      <c r="F26" s="20" t="s">
        <v>5</v>
      </c>
      <c r="G26" s="37">
        <v>139</v>
      </c>
      <c r="H26" s="18">
        <v>53</v>
      </c>
      <c r="I26" s="18">
        <v>60</v>
      </c>
      <c r="J26" s="33">
        <f t="shared" si="2"/>
        <v>252</v>
      </c>
      <c r="K26" s="18" t="str">
        <f>VLOOKUP(L26,Sheet1!$A$1:$B$15,2,0)</f>
        <v>Cao trung cấp</v>
      </c>
      <c r="L26" s="26" t="str">
        <f t="shared" si="1"/>
        <v>B2 (1)</v>
      </c>
      <c r="M26" s="33" t="str">
        <f>VLOOKUP(L26,Sheet1!$A$1:$C$15,3,0)</f>
        <v>VNU-ETP 9</v>
      </c>
    </row>
    <row r="27" spans="1:13" ht="19.5" customHeight="1">
      <c r="A27" s="18">
        <v>19</v>
      </c>
      <c r="B27" s="24" t="s">
        <v>150</v>
      </c>
      <c r="C27" s="25" t="s">
        <v>149</v>
      </c>
      <c r="D27" s="20">
        <v>102</v>
      </c>
      <c r="E27" s="20">
        <v>12520984</v>
      </c>
      <c r="F27" s="20" t="s">
        <v>5</v>
      </c>
      <c r="G27" s="37">
        <v>75</v>
      </c>
      <c r="H27" s="18">
        <v>0</v>
      </c>
      <c r="I27" s="18">
        <v>26</v>
      </c>
      <c r="J27" s="33">
        <f t="shared" si="2"/>
        <v>101</v>
      </c>
      <c r="K27" s="18" t="str">
        <f>VLOOKUP(L27,Sheet1!$A$1:$B$15,2,0)</f>
        <v>Sơ cấp</v>
      </c>
      <c r="L27" s="26" t="str">
        <f t="shared" si="1"/>
        <v>A2 (1)</v>
      </c>
      <c r="M27" s="33" t="str">
        <f>VLOOKUP(L27,Sheet1!$A$1:$C$15,3,0)</f>
        <v>VNU-ETP 3</v>
      </c>
    </row>
    <row r="28" spans="1:13" ht="19.5" customHeight="1">
      <c r="A28" s="18">
        <v>20</v>
      </c>
      <c r="B28" s="24" t="s">
        <v>165</v>
      </c>
      <c r="C28" s="25" t="s">
        <v>166</v>
      </c>
      <c r="D28" s="20">
        <v>111</v>
      </c>
      <c r="E28" s="20">
        <v>12520404</v>
      </c>
      <c r="F28" s="20" t="s">
        <v>5</v>
      </c>
      <c r="G28" s="37">
        <v>116</v>
      </c>
      <c r="H28" s="18">
        <v>40</v>
      </c>
      <c r="I28" s="18">
        <v>39</v>
      </c>
      <c r="J28" s="33">
        <f t="shared" si="2"/>
        <v>195</v>
      </c>
      <c r="K28" s="18" t="str">
        <f>VLOOKUP(L28,Sheet1!$A$1:$B$15,2,0)</f>
        <v>Sơ trung cấp</v>
      </c>
      <c r="L28" s="26" t="str">
        <f t="shared" si="1"/>
        <v>B1 (2)</v>
      </c>
      <c r="M28" s="33" t="str">
        <f>VLOOKUP(L28,Sheet1!$A$1:$C$15,3,0)</f>
        <v>VNU-ETP 6</v>
      </c>
    </row>
    <row r="29" spans="1:13" ht="19.5" customHeight="1">
      <c r="A29" s="18">
        <v>21</v>
      </c>
      <c r="B29" s="24" t="s">
        <v>171</v>
      </c>
      <c r="C29" s="25" t="s">
        <v>170</v>
      </c>
      <c r="D29" s="20">
        <v>115</v>
      </c>
      <c r="E29" s="20">
        <v>12520730</v>
      </c>
      <c r="F29" s="20" t="s">
        <v>5</v>
      </c>
      <c r="G29" s="37">
        <v>149</v>
      </c>
      <c r="H29" s="18">
        <v>59</v>
      </c>
      <c r="I29" s="18">
        <v>66</v>
      </c>
      <c r="J29" s="33">
        <f t="shared" si="2"/>
        <v>274</v>
      </c>
      <c r="K29" s="18" t="str">
        <f>VLOOKUP(L29,Sheet1!$A$1:$B$15,2,0)</f>
        <v>Cao trung cấp</v>
      </c>
      <c r="L29" s="26" t="str">
        <f t="shared" si="1"/>
        <v>B2 (1)</v>
      </c>
      <c r="M29" s="33" t="str">
        <f>VLOOKUP(L29,Sheet1!$A$1:$C$15,3,0)</f>
        <v>VNU-ETP 9</v>
      </c>
    </row>
    <row r="30" spans="1:13" ht="19.5" customHeight="1">
      <c r="A30" s="18">
        <v>22</v>
      </c>
      <c r="B30" s="24" t="s">
        <v>177</v>
      </c>
      <c r="C30" s="25" t="s">
        <v>178</v>
      </c>
      <c r="D30" s="20">
        <v>119</v>
      </c>
      <c r="E30" s="20">
        <v>12520986</v>
      </c>
      <c r="F30" s="20" t="s">
        <v>5</v>
      </c>
      <c r="G30" s="37">
        <v>67</v>
      </c>
      <c r="H30" s="18">
        <v>28</v>
      </c>
      <c r="I30" s="18">
        <v>29</v>
      </c>
      <c r="J30" s="33">
        <f t="shared" si="2"/>
        <v>124</v>
      </c>
      <c r="K30" s="18" t="str">
        <f>VLOOKUP(L30,Sheet1!$A$1:$B$15,2,0)</f>
        <v>Sơ cấp</v>
      </c>
      <c r="L30" s="26" t="str">
        <f t="shared" si="1"/>
        <v>A2 (1)</v>
      </c>
      <c r="M30" s="33" t="str">
        <f>VLOOKUP(L30,Sheet1!$A$1:$C$15,3,0)</f>
        <v>VNU-ETP 3</v>
      </c>
    </row>
    <row r="31" spans="1:13" ht="19.5" customHeight="1">
      <c r="A31" s="18">
        <v>23</v>
      </c>
      <c r="B31" s="24" t="s">
        <v>188</v>
      </c>
      <c r="C31" s="25" t="s">
        <v>189</v>
      </c>
      <c r="D31" s="20">
        <v>127</v>
      </c>
      <c r="E31" s="20">
        <v>12520747</v>
      </c>
      <c r="F31" s="20" t="s">
        <v>5</v>
      </c>
      <c r="G31" s="37">
        <v>96</v>
      </c>
      <c r="H31" s="18">
        <v>44</v>
      </c>
      <c r="I31" s="18">
        <v>71</v>
      </c>
      <c r="J31" s="33">
        <f t="shared" si="2"/>
        <v>211</v>
      </c>
      <c r="K31" s="18" t="str">
        <f>VLOOKUP(L31,Sheet1!$A$1:$B$15,2,0)</f>
        <v>Trung cấp</v>
      </c>
      <c r="L31" s="26" t="str">
        <f t="shared" si="1"/>
        <v>B1 (3)</v>
      </c>
      <c r="M31" s="33" t="str">
        <f>VLOOKUP(L31,Sheet1!$A$1:$C$15,3,0)</f>
        <v>VNU-ETP 7</v>
      </c>
    </row>
    <row r="32" spans="1:13" ht="19.5" customHeight="1">
      <c r="A32" s="18">
        <v>24</v>
      </c>
      <c r="B32" s="24" t="s">
        <v>201</v>
      </c>
      <c r="C32" s="25" t="s">
        <v>200</v>
      </c>
      <c r="D32" s="20">
        <v>137</v>
      </c>
      <c r="E32" s="20">
        <v>12520483</v>
      </c>
      <c r="F32" s="20" t="s">
        <v>5</v>
      </c>
      <c r="G32" s="37">
        <v>90</v>
      </c>
      <c r="H32" s="18">
        <v>33</v>
      </c>
      <c r="I32" s="18">
        <v>46</v>
      </c>
      <c r="J32" s="33">
        <f t="shared" si="2"/>
        <v>169</v>
      </c>
      <c r="K32" s="18" t="str">
        <f>VLOOKUP(L32,Sheet1!$A$1:$B$15,2,0)</f>
        <v>Sơ trung cấp</v>
      </c>
      <c r="L32" s="26" t="str">
        <f t="shared" si="1"/>
        <v>B1 (1)</v>
      </c>
      <c r="M32" s="33" t="str">
        <f>VLOOKUP(L32,Sheet1!$A$1:$C$15,3,0)</f>
        <v>VNU-ETP 5</v>
      </c>
    </row>
    <row r="33" spans="1:13" ht="19.5" customHeight="1">
      <c r="A33" s="18">
        <v>25</v>
      </c>
      <c r="B33" s="24" t="s">
        <v>204</v>
      </c>
      <c r="C33" s="25" t="s">
        <v>203</v>
      </c>
      <c r="D33" s="20">
        <v>139</v>
      </c>
      <c r="E33" s="20">
        <v>12520988</v>
      </c>
      <c r="F33" s="20" t="s">
        <v>5</v>
      </c>
      <c r="G33" s="37">
        <v>81</v>
      </c>
      <c r="H33" s="18">
        <v>33</v>
      </c>
      <c r="I33" s="18">
        <v>33</v>
      </c>
      <c r="J33" s="33">
        <f t="shared" si="2"/>
        <v>147</v>
      </c>
      <c r="K33" s="18" t="str">
        <f>VLOOKUP(L33,Sheet1!$A$1:$B$15,2,0)</f>
        <v>Sơ cấp</v>
      </c>
      <c r="L33" s="26" t="str">
        <f t="shared" si="1"/>
        <v>A2 (2)</v>
      </c>
      <c r="M33" s="33" t="str">
        <f>VLOOKUP(L33,Sheet1!$A$1:$C$15,3,0)</f>
        <v>VNU-ETP 4</v>
      </c>
    </row>
    <row r="34" spans="1:13" ht="19.5" customHeight="1">
      <c r="A34" s="18">
        <v>26</v>
      </c>
      <c r="B34" s="24" t="s">
        <v>208</v>
      </c>
      <c r="C34" s="25" t="s">
        <v>209</v>
      </c>
      <c r="D34" s="20">
        <v>143</v>
      </c>
      <c r="E34" s="20">
        <v>12520989</v>
      </c>
      <c r="F34" s="20" t="s">
        <v>5</v>
      </c>
      <c r="G34" s="37">
        <v>107</v>
      </c>
      <c r="H34" s="18">
        <v>40</v>
      </c>
      <c r="I34" s="18">
        <v>55</v>
      </c>
      <c r="J34" s="33">
        <f t="shared" si="2"/>
        <v>202</v>
      </c>
      <c r="K34" s="18" t="str">
        <f>VLOOKUP(L34,Sheet1!$A$1:$B$15,2,0)</f>
        <v>Trung cấp</v>
      </c>
      <c r="L34" s="26" t="str">
        <f t="shared" si="1"/>
        <v>B1 (3)</v>
      </c>
      <c r="M34" s="33" t="str">
        <f>VLOOKUP(L34,Sheet1!$A$1:$C$15,3,0)</f>
        <v>VNU-ETP 7</v>
      </c>
    </row>
    <row r="35" spans="1:13" ht="19.5" customHeight="1">
      <c r="A35" s="18">
        <v>27</v>
      </c>
      <c r="B35" s="24" t="s">
        <v>213</v>
      </c>
      <c r="C35" s="25" t="s">
        <v>212</v>
      </c>
      <c r="D35" s="20">
        <v>146</v>
      </c>
      <c r="E35" s="20">
        <v>12520781</v>
      </c>
      <c r="F35" s="20" t="s">
        <v>5</v>
      </c>
      <c r="G35" s="37">
        <v>119</v>
      </c>
      <c r="H35" s="18">
        <v>59</v>
      </c>
      <c r="I35" s="18">
        <v>87</v>
      </c>
      <c r="J35" s="33">
        <f t="shared" si="2"/>
        <v>265</v>
      </c>
      <c r="K35" s="18" t="str">
        <f>VLOOKUP(L35,Sheet1!$A$1:$B$15,2,0)</f>
        <v>Cao trung cấp</v>
      </c>
      <c r="L35" s="26" t="str">
        <f t="shared" si="1"/>
        <v>B2 (1)</v>
      </c>
      <c r="M35" s="33" t="str">
        <f>VLOOKUP(L35,Sheet1!$A$1:$C$15,3,0)</f>
        <v>VNU-ETP 9</v>
      </c>
    </row>
    <row r="36" spans="1:13" ht="19.5" customHeight="1">
      <c r="A36" s="18">
        <v>28</v>
      </c>
      <c r="B36" s="24" t="s">
        <v>104</v>
      </c>
      <c r="C36" s="25" t="s">
        <v>216</v>
      </c>
      <c r="D36" s="20">
        <v>149</v>
      </c>
      <c r="E36" s="20">
        <v>11520492</v>
      </c>
      <c r="F36" s="20" t="s">
        <v>5</v>
      </c>
      <c r="G36" s="37">
        <v>98</v>
      </c>
      <c r="H36" s="18">
        <v>61</v>
      </c>
      <c r="I36" s="18">
        <v>23</v>
      </c>
      <c r="J36" s="33">
        <f t="shared" si="2"/>
        <v>182</v>
      </c>
      <c r="K36" s="18" t="str">
        <f>VLOOKUP(L36,Sheet1!$A$1:$B$15,2,0)</f>
        <v>Sơ trung cấp</v>
      </c>
      <c r="L36" s="26" t="str">
        <f t="shared" si="1"/>
        <v>B1 (2)</v>
      </c>
      <c r="M36" s="33" t="str">
        <f>VLOOKUP(L36,Sheet1!$A$1:$C$15,3,0)</f>
        <v>VNU-ETP 6</v>
      </c>
    </row>
    <row r="37" spans="1:13" ht="19.5" customHeight="1">
      <c r="A37" s="18">
        <v>29</v>
      </c>
      <c r="B37" s="24" t="s">
        <v>15</v>
      </c>
      <c r="C37" s="25" t="s">
        <v>13</v>
      </c>
      <c r="D37" s="20">
        <v>11</v>
      </c>
      <c r="E37" s="20">
        <v>12520962</v>
      </c>
      <c r="F37" s="20" t="s">
        <v>8</v>
      </c>
      <c r="G37" s="37">
        <v>152</v>
      </c>
      <c r="H37" s="18">
        <v>41</v>
      </c>
      <c r="I37" s="18">
        <v>54</v>
      </c>
      <c r="J37" s="33">
        <f t="shared" si="2"/>
        <v>247</v>
      </c>
      <c r="K37" s="18" t="str">
        <f>VLOOKUP(L37,Sheet1!$A$1:$B$15,2,0)</f>
        <v>Trung cấp</v>
      </c>
      <c r="L37" s="26" t="str">
        <f t="shared" si="1"/>
        <v>B1 (4)</v>
      </c>
      <c r="M37" s="33" t="str">
        <f>VLOOKUP(L37,Sheet1!$A$1:$C$15,3,0)</f>
        <v>VNU-ETP 8</v>
      </c>
    </row>
    <row r="38" spans="1:13" ht="19.5" customHeight="1">
      <c r="A38" s="18">
        <v>30</v>
      </c>
      <c r="B38" s="24" t="s">
        <v>16</v>
      </c>
      <c r="C38" s="25" t="s">
        <v>13</v>
      </c>
      <c r="D38" s="20">
        <v>12</v>
      </c>
      <c r="E38" s="20">
        <v>12520553</v>
      </c>
      <c r="F38" s="20" t="s">
        <v>8</v>
      </c>
      <c r="G38" s="37">
        <v>166</v>
      </c>
      <c r="H38" s="18">
        <v>83</v>
      </c>
      <c r="I38" s="18">
        <v>74</v>
      </c>
      <c r="J38" s="33">
        <f t="shared" si="2"/>
        <v>323</v>
      </c>
      <c r="K38" s="18" t="str">
        <f>VLOOKUP(L38,Sheet1!$A$1:$B$15,2,0)</f>
        <v>Cao cấp</v>
      </c>
      <c r="L38" s="26" t="str">
        <f t="shared" si="1"/>
        <v>C1 (1)</v>
      </c>
      <c r="M38" s="33" t="str">
        <f>VLOOKUP(L38,Sheet1!$A$1:$C$15,3,0)</f>
        <v>VNU-ETP 11</v>
      </c>
    </row>
    <row r="39" spans="1:13" ht="19.5" customHeight="1">
      <c r="A39" s="18">
        <v>31</v>
      </c>
      <c r="B39" s="24" t="s">
        <v>24</v>
      </c>
      <c r="C39" s="25" t="s">
        <v>22</v>
      </c>
      <c r="D39" s="20">
        <v>19</v>
      </c>
      <c r="E39" s="20">
        <v>12520560</v>
      </c>
      <c r="F39" s="20" t="s">
        <v>8</v>
      </c>
      <c r="G39" s="37">
        <v>148</v>
      </c>
      <c r="H39" s="18">
        <v>28</v>
      </c>
      <c r="I39" s="18">
        <v>31</v>
      </c>
      <c r="J39" s="33">
        <f t="shared" si="2"/>
        <v>207</v>
      </c>
      <c r="K39" s="18" t="str">
        <f>VLOOKUP(L39,Sheet1!$A$1:$B$15,2,0)</f>
        <v>Trung cấp</v>
      </c>
      <c r="L39" s="26" t="str">
        <f t="shared" si="1"/>
        <v>B1 (3)</v>
      </c>
      <c r="M39" s="33" t="str">
        <f>VLOOKUP(L39,Sheet1!$A$1:$C$15,3,0)</f>
        <v>VNU-ETP 7</v>
      </c>
    </row>
    <row r="40" spans="1:13" ht="19.5" customHeight="1">
      <c r="A40" s="18">
        <v>32</v>
      </c>
      <c r="B40" s="24" t="s">
        <v>56</v>
      </c>
      <c r="C40" s="25" t="s">
        <v>57</v>
      </c>
      <c r="D40" s="20">
        <v>31</v>
      </c>
      <c r="E40" s="20">
        <v>12520119</v>
      </c>
      <c r="F40" s="20" t="s">
        <v>8</v>
      </c>
      <c r="G40" s="37">
        <v>113</v>
      </c>
      <c r="H40" s="18">
        <v>32</v>
      </c>
      <c r="I40" s="18">
        <v>50</v>
      </c>
      <c r="J40" s="33">
        <f t="shared" si="2"/>
        <v>195</v>
      </c>
      <c r="K40" s="18" t="str">
        <f>VLOOKUP(L40,Sheet1!$A$1:$B$15,2,0)</f>
        <v>Sơ trung cấp</v>
      </c>
      <c r="L40" s="26" t="str">
        <f t="shared" si="1"/>
        <v>B1 (2)</v>
      </c>
      <c r="M40" s="33" t="str">
        <f>VLOOKUP(L40,Sheet1!$A$1:$C$15,3,0)</f>
        <v>VNU-ETP 6</v>
      </c>
    </row>
    <row r="41" spans="1:13" ht="19.5" customHeight="1">
      <c r="A41" s="18">
        <v>33</v>
      </c>
      <c r="B41" s="24" t="s">
        <v>72</v>
      </c>
      <c r="C41" s="25" t="s">
        <v>73</v>
      </c>
      <c r="D41" s="20">
        <v>40</v>
      </c>
      <c r="E41" s="20">
        <v>12520130</v>
      </c>
      <c r="F41" s="20" t="s">
        <v>8</v>
      </c>
      <c r="G41" s="37">
        <v>133</v>
      </c>
      <c r="H41" s="18">
        <v>28</v>
      </c>
      <c r="I41" s="18">
        <v>53</v>
      </c>
      <c r="J41" s="33">
        <f t="shared" si="2"/>
        <v>214</v>
      </c>
      <c r="K41" s="18" t="str">
        <f>VLOOKUP(L41,Sheet1!$A$1:$B$15,2,0)</f>
        <v>Trung cấp</v>
      </c>
      <c r="L41" s="26" t="str">
        <f t="shared" ref="L41:L72" si="3">IF(J41&gt;=376,"C2 (2)",IF(J41&gt;=351,"C2 (1)",IF(J41&gt;=326,"C1 (2)",IF(J41&gt;=301,"C1 (1)",IF(J41&gt;=276,"B2 (2)",IF(J41&gt;=251,"B2 (1)",IF(J41&gt;=226,"B1 (4)",IF(J41&gt;=201,"B1 (3)",IF(J41&gt;=176,"B1 (2)",IF(J41&gt;=151,"B1 (1)",IF(J41&gt;=126,"A2 (2)",IF(J41&gt;=101,"A2 (1)",IF(J41&gt;=76,"A1 (2)","A1 (1)")))))))))))))</f>
        <v>B1 (3)</v>
      </c>
      <c r="M41" s="33" t="str">
        <f>VLOOKUP(L41,Sheet1!$A$1:$C$15,3,0)</f>
        <v>VNU-ETP 7</v>
      </c>
    </row>
    <row r="42" spans="1:13" ht="19.5" customHeight="1">
      <c r="A42" s="18">
        <v>34</v>
      </c>
      <c r="B42" s="24" t="s">
        <v>107</v>
      </c>
      <c r="C42" s="25" t="s">
        <v>108</v>
      </c>
      <c r="D42" s="20">
        <v>67</v>
      </c>
      <c r="E42" s="20">
        <v>12520866</v>
      </c>
      <c r="F42" s="20" t="s">
        <v>8</v>
      </c>
      <c r="G42" s="37">
        <v>130</v>
      </c>
      <c r="H42" s="18">
        <v>71</v>
      </c>
      <c r="I42" s="18">
        <v>60</v>
      </c>
      <c r="J42" s="33">
        <f t="shared" ref="J42:J73" si="4">G42+H42+I42</f>
        <v>261</v>
      </c>
      <c r="K42" s="18" t="str">
        <f>VLOOKUP(L42,Sheet1!$A$1:$B$15,2,0)</f>
        <v>Cao trung cấp</v>
      </c>
      <c r="L42" s="26" t="str">
        <f t="shared" si="3"/>
        <v>B2 (1)</v>
      </c>
      <c r="M42" s="33" t="str">
        <f>VLOOKUP(L42,Sheet1!$A$1:$C$15,3,0)</f>
        <v>VNU-ETP 9</v>
      </c>
    </row>
    <row r="43" spans="1:13" ht="19.5" customHeight="1">
      <c r="A43" s="18">
        <v>35</v>
      </c>
      <c r="B43" s="24" t="s">
        <v>113</v>
      </c>
      <c r="C43" s="25" t="s">
        <v>111</v>
      </c>
      <c r="D43" s="20">
        <v>73</v>
      </c>
      <c r="E43" s="20">
        <v>12520633</v>
      </c>
      <c r="F43" s="20" t="s">
        <v>8</v>
      </c>
      <c r="G43" s="37">
        <v>154</v>
      </c>
      <c r="H43" s="18">
        <v>44</v>
      </c>
      <c r="I43" s="18">
        <v>31</v>
      </c>
      <c r="J43" s="33">
        <f t="shared" si="4"/>
        <v>229</v>
      </c>
      <c r="K43" s="18" t="str">
        <f>VLOOKUP(L43,Sheet1!$A$1:$B$15,2,0)</f>
        <v>Trung cấp</v>
      </c>
      <c r="L43" s="26" t="str">
        <f t="shared" si="3"/>
        <v>B1 (4)</v>
      </c>
      <c r="M43" s="33" t="str">
        <f>VLOOKUP(L43,Sheet1!$A$1:$C$15,3,0)</f>
        <v>VNU-ETP 8</v>
      </c>
    </row>
    <row r="44" spans="1:13" ht="19.5" customHeight="1">
      <c r="A44" s="18">
        <v>36</v>
      </c>
      <c r="B44" s="24" t="s">
        <v>127</v>
      </c>
      <c r="C44" s="25" t="s">
        <v>128</v>
      </c>
      <c r="D44" s="20">
        <v>84</v>
      </c>
      <c r="E44" s="20">
        <v>12520282</v>
      </c>
      <c r="F44" s="20" t="s">
        <v>8</v>
      </c>
      <c r="G44" s="37">
        <v>84</v>
      </c>
      <c r="H44" s="18">
        <v>39</v>
      </c>
      <c r="I44" s="18">
        <v>57</v>
      </c>
      <c r="J44" s="33">
        <f t="shared" si="4"/>
        <v>180</v>
      </c>
      <c r="K44" s="18" t="str">
        <f>VLOOKUP(L44,Sheet1!$A$1:$B$15,2,0)</f>
        <v>Sơ trung cấp</v>
      </c>
      <c r="L44" s="26" t="str">
        <f t="shared" si="3"/>
        <v>B1 (2)</v>
      </c>
      <c r="M44" s="33" t="str">
        <f>VLOOKUP(L44,Sheet1!$A$1:$C$15,3,0)</f>
        <v>VNU-ETP 6</v>
      </c>
    </row>
    <row r="45" spans="1:13" ht="19.5" customHeight="1">
      <c r="A45" s="18">
        <v>37</v>
      </c>
      <c r="B45" s="24" t="s">
        <v>141</v>
      </c>
      <c r="C45" s="25" t="s">
        <v>140</v>
      </c>
      <c r="D45" s="20">
        <v>92</v>
      </c>
      <c r="E45" s="20">
        <v>12520677</v>
      </c>
      <c r="F45" s="20" t="s">
        <v>8</v>
      </c>
      <c r="G45" s="37">
        <v>115</v>
      </c>
      <c r="H45" s="18">
        <v>12</v>
      </c>
      <c r="I45" s="18">
        <v>60</v>
      </c>
      <c r="J45" s="33">
        <f t="shared" si="4"/>
        <v>187</v>
      </c>
      <c r="K45" s="18" t="str">
        <f>VLOOKUP(L45,Sheet1!$A$1:$B$15,2,0)</f>
        <v>Sơ trung cấp</v>
      </c>
      <c r="L45" s="26" t="str">
        <f t="shared" si="3"/>
        <v>B1 (2)</v>
      </c>
      <c r="M45" s="33" t="str">
        <f>VLOOKUP(L45,Sheet1!$A$1:$C$15,3,0)</f>
        <v>VNU-ETP 6</v>
      </c>
    </row>
    <row r="46" spans="1:13" ht="19.5" customHeight="1">
      <c r="A46" s="18">
        <v>38</v>
      </c>
      <c r="B46" s="24" t="s">
        <v>146</v>
      </c>
      <c r="C46" s="25" t="s">
        <v>147</v>
      </c>
      <c r="D46" s="20">
        <v>98</v>
      </c>
      <c r="E46" s="20">
        <v>12520683</v>
      </c>
      <c r="F46" s="20" t="s">
        <v>8</v>
      </c>
      <c r="G46" s="37">
        <v>157</v>
      </c>
      <c r="H46" s="18">
        <v>45</v>
      </c>
      <c r="I46" s="18">
        <v>68</v>
      </c>
      <c r="J46" s="33">
        <f t="shared" si="4"/>
        <v>270</v>
      </c>
      <c r="K46" s="18" t="str">
        <f>VLOOKUP(L46,Sheet1!$A$1:$B$15,2,0)</f>
        <v>Cao trung cấp</v>
      </c>
      <c r="L46" s="26" t="str">
        <f t="shared" si="3"/>
        <v>B2 (1)</v>
      </c>
      <c r="M46" s="33" t="str">
        <f>VLOOKUP(L46,Sheet1!$A$1:$C$15,3,0)</f>
        <v>VNU-ETP 9</v>
      </c>
    </row>
    <row r="47" spans="1:13" ht="19.5" customHeight="1">
      <c r="A47" s="18">
        <v>39</v>
      </c>
      <c r="B47" s="24" t="s">
        <v>169</v>
      </c>
      <c r="C47" s="25" t="s">
        <v>170</v>
      </c>
      <c r="D47" s="20">
        <v>114</v>
      </c>
      <c r="E47" s="20">
        <v>12520728</v>
      </c>
      <c r="F47" s="20" t="s">
        <v>8</v>
      </c>
      <c r="G47" s="37">
        <v>152</v>
      </c>
      <c r="H47" s="18">
        <v>53</v>
      </c>
      <c r="I47" s="18">
        <v>62</v>
      </c>
      <c r="J47" s="33">
        <f t="shared" si="4"/>
        <v>267</v>
      </c>
      <c r="K47" s="18" t="str">
        <f>VLOOKUP(L47,Sheet1!$A$1:$B$15,2,0)</f>
        <v>Cao trung cấp</v>
      </c>
      <c r="L47" s="26" t="str">
        <f t="shared" si="3"/>
        <v>B2 (1)</v>
      </c>
      <c r="M47" s="33" t="str">
        <f>VLOOKUP(L47,Sheet1!$A$1:$C$15,3,0)</f>
        <v>VNU-ETP 9</v>
      </c>
    </row>
    <row r="48" spans="1:13" ht="19.5" customHeight="1">
      <c r="A48" s="18">
        <v>40</v>
      </c>
      <c r="B48" s="24" t="s">
        <v>172</v>
      </c>
      <c r="C48" s="25" t="s">
        <v>173</v>
      </c>
      <c r="D48" s="20">
        <v>117</v>
      </c>
      <c r="E48" s="20">
        <v>12520424</v>
      </c>
      <c r="F48" s="20" t="s">
        <v>8</v>
      </c>
      <c r="G48" s="37">
        <v>117</v>
      </c>
      <c r="H48" s="18">
        <v>20</v>
      </c>
      <c r="I48" s="18">
        <v>80</v>
      </c>
      <c r="J48" s="33">
        <f t="shared" si="4"/>
        <v>217</v>
      </c>
      <c r="K48" s="18" t="str">
        <f>VLOOKUP(L48,Sheet1!$A$1:$B$15,2,0)</f>
        <v>Trung cấp</v>
      </c>
      <c r="L48" s="26" t="str">
        <f t="shared" si="3"/>
        <v>B1 (3)</v>
      </c>
      <c r="M48" s="33" t="str">
        <f>VLOOKUP(L48,Sheet1!$A$1:$C$15,3,0)</f>
        <v>VNU-ETP 7</v>
      </c>
    </row>
    <row r="49" spans="1:13" ht="19.5" customHeight="1">
      <c r="A49" s="18">
        <v>41</v>
      </c>
      <c r="B49" s="24" t="s">
        <v>179</v>
      </c>
      <c r="C49" s="25" t="s">
        <v>180</v>
      </c>
      <c r="D49" s="20">
        <v>120</v>
      </c>
      <c r="E49" s="20">
        <v>12520740</v>
      </c>
      <c r="F49" s="20" t="s">
        <v>8</v>
      </c>
      <c r="G49" s="37">
        <v>101</v>
      </c>
      <c r="H49" s="18">
        <v>36</v>
      </c>
      <c r="I49" s="18">
        <v>62</v>
      </c>
      <c r="J49" s="33">
        <f t="shared" si="4"/>
        <v>199</v>
      </c>
      <c r="K49" s="18" t="str">
        <f>VLOOKUP(L49,Sheet1!$A$1:$B$15,2,0)</f>
        <v>Sơ trung cấp</v>
      </c>
      <c r="L49" s="26" t="str">
        <f t="shared" si="3"/>
        <v>B1 (2)</v>
      </c>
      <c r="M49" s="33" t="str">
        <f>VLOOKUP(L49,Sheet1!$A$1:$C$15,3,0)</f>
        <v>VNU-ETP 6</v>
      </c>
    </row>
    <row r="50" spans="1:13" ht="19.5" customHeight="1">
      <c r="A50" s="18">
        <v>42</v>
      </c>
      <c r="B50" s="24" t="s">
        <v>210</v>
      </c>
      <c r="C50" s="25" t="s">
        <v>211</v>
      </c>
      <c r="D50" s="20">
        <v>144</v>
      </c>
      <c r="E50" s="20">
        <v>12520502</v>
      </c>
      <c r="F50" s="20" t="s">
        <v>8</v>
      </c>
      <c r="G50" s="37">
        <v>161</v>
      </c>
      <c r="H50" s="18">
        <v>48</v>
      </c>
      <c r="I50" s="18">
        <v>53</v>
      </c>
      <c r="J50" s="33">
        <f t="shared" si="4"/>
        <v>262</v>
      </c>
      <c r="K50" s="18" t="str">
        <f>VLOOKUP(L50,Sheet1!$A$1:$B$15,2,0)</f>
        <v>Cao trung cấp</v>
      </c>
      <c r="L50" s="26" t="str">
        <f t="shared" si="3"/>
        <v>B2 (1)</v>
      </c>
      <c r="M50" s="33" t="str">
        <f>VLOOKUP(L50,Sheet1!$A$1:$C$15,3,0)</f>
        <v>VNU-ETP 9</v>
      </c>
    </row>
    <row r="51" spans="1:13" ht="19.5" customHeight="1">
      <c r="A51" s="18">
        <v>43</v>
      </c>
      <c r="B51" s="24" t="s">
        <v>12</v>
      </c>
      <c r="C51" s="25" t="s">
        <v>13</v>
      </c>
      <c r="D51" s="20">
        <v>10</v>
      </c>
      <c r="E51" s="20">
        <v>12520040</v>
      </c>
      <c r="F51" s="20" t="s">
        <v>14</v>
      </c>
      <c r="G51" s="37">
        <v>70</v>
      </c>
      <c r="H51" s="18">
        <v>12</v>
      </c>
      <c r="I51" s="30"/>
      <c r="J51" s="33">
        <f t="shared" si="4"/>
        <v>82</v>
      </c>
      <c r="K51" s="18" t="str">
        <f>VLOOKUP(L51,Sheet1!$A$1:$B$15,2,0)</f>
        <v xml:space="preserve">Vỡ lòng </v>
      </c>
      <c r="L51" s="26" t="str">
        <f t="shared" si="3"/>
        <v>A1 (2)</v>
      </c>
      <c r="M51" s="33" t="str">
        <f>VLOOKUP(L51,Sheet1!$A$1:$C$15,3,0)</f>
        <v>VNU-ETP 2</v>
      </c>
    </row>
    <row r="52" spans="1:13" ht="19.5" customHeight="1">
      <c r="A52" s="18">
        <v>44</v>
      </c>
      <c r="B52" s="24" t="s">
        <v>23</v>
      </c>
      <c r="C52" s="25" t="s">
        <v>22</v>
      </c>
      <c r="D52" s="20">
        <v>18</v>
      </c>
      <c r="E52" s="20">
        <v>12520060</v>
      </c>
      <c r="F52" s="20" t="s">
        <v>14</v>
      </c>
      <c r="G52" s="37">
        <v>58</v>
      </c>
      <c r="H52" s="18">
        <v>24</v>
      </c>
      <c r="I52" s="18">
        <v>40</v>
      </c>
      <c r="J52" s="33">
        <f t="shared" si="4"/>
        <v>122</v>
      </c>
      <c r="K52" s="18" t="str">
        <f>VLOOKUP(L52,Sheet1!$A$1:$B$15,2,0)</f>
        <v>Sơ cấp</v>
      </c>
      <c r="L52" s="26" t="str">
        <f t="shared" si="3"/>
        <v>A2 (1)</v>
      </c>
      <c r="M52" s="33" t="str">
        <f>VLOOKUP(L52,Sheet1!$A$1:$C$15,3,0)</f>
        <v>VNU-ETP 3</v>
      </c>
    </row>
    <row r="53" spans="1:13" ht="19.5" customHeight="1">
      <c r="A53" s="18">
        <v>45</v>
      </c>
      <c r="B53" s="24" t="s">
        <v>43</v>
      </c>
      <c r="C53" s="25" t="s">
        <v>44</v>
      </c>
      <c r="D53" s="20">
        <v>23</v>
      </c>
      <c r="E53" s="20">
        <v>12520071</v>
      </c>
      <c r="F53" s="20" t="s">
        <v>14</v>
      </c>
      <c r="G53" s="37">
        <v>95</v>
      </c>
      <c r="H53" s="18">
        <v>21</v>
      </c>
      <c r="I53" s="18">
        <v>57</v>
      </c>
      <c r="J53" s="33">
        <f t="shared" si="4"/>
        <v>173</v>
      </c>
      <c r="K53" s="18" t="str">
        <f>VLOOKUP(L53,Sheet1!$A$1:$B$15,2,0)</f>
        <v>Sơ trung cấp</v>
      </c>
      <c r="L53" s="26" t="str">
        <f t="shared" si="3"/>
        <v>B1 (1)</v>
      </c>
      <c r="M53" s="33" t="str">
        <f>VLOOKUP(L53,Sheet1!$A$1:$C$15,3,0)</f>
        <v>VNU-ETP 5</v>
      </c>
    </row>
    <row r="54" spans="1:13" ht="19.5" customHeight="1">
      <c r="A54" s="18">
        <v>46</v>
      </c>
      <c r="B54" s="24" t="s">
        <v>48</v>
      </c>
      <c r="C54" s="25" t="s">
        <v>49</v>
      </c>
      <c r="D54" s="20">
        <v>26</v>
      </c>
      <c r="E54" s="20">
        <v>12520089</v>
      </c>
      <c r="F54" s="20" t="s">
        <v>14</v>
      </c>
      <c r="G54" s="37">
        <v>124</v>
      </c>
      <c r="H54" s="18">
        <v>40</v>
      </c>
      <c r="I54" s="18">
        <v>38</v>
      </c>
      <c r="J54" s="33">
        <f t="shared" si="4"/>
        <v>202</v>
      </c>
      <c r="K54" s="18" t="str">
        <f>VLOOKUP(L54,Sheet1!$A$1:$B$15,2,0)</f>
        <v>Trung cấp</v>
      </c>
      <c r="L54" s="26" t="str">
        <f t="shared" si="3"/>
        <v>B1 (3)</v>
      </c>
      <c r="M54" s="33" t="str">
        <f>VLOOKUP(L54,Sheet1!$A$1:$C$15,3,0)</f>
        <v>VNU-ETP 7</v>
      </c>
    </row>
    <row r="55" spans="1:13" ht="19.5" customHeight="1">
      <c r="A55" s="18">
        <v>47</v>
      </c>
      <c r="B55" s="24" t="s">
        <v>50</v>
      </c>
      <c r="C55" s="25" t="s">
        <v>49</v>
      </c>
      <c r="D55" s="20">
        <v>27</v>
      </c>
      <c r="E55" s="20">
        <v>12520570</v>
      </c>
      <c r="F55" s="20" t="s">
        <v>14</v>
      </c>
      <c r="G55" s="37">
        <v>123</v>
      </c>
      <c r="H55" s="18">
        <v>41</v>
      </c>
      <c r="I55" s="18">
        <v>55</v>
      </c>
      <c r="J55" s="33">
        <f t="shared" si="4"/>
        <v>219</v>
      </c>
      <c r="K55" s="18" t="str">
        <f>VLOOKUP(L55,Sheet1!$A$1:$B$15,2,0)</f>
        <v>Trung cấp</v>
      </c>
      <c r="L55" s="26" t="str">
        <f t="shared" si="3"/>
        <v>B1 (3)</v>
      </c>
      <c r="M55" s="33" t="str">
        <f>VLOOKUP(L55,Sheet1!$A$1:$C$15,3,0)</f>
        <v>VNU-ETP 7</v>
      </c>
    </row>
    <row r="56" spans="1:13" ht="19.5" customHeight="1">
      <c r="A56" s="18">
        <v>48</v>
      </c>
      <c r="B56" s="24" t="s">
        <v>53</v>
      </c>
      <c r="C56" s="25" t="s">
        <v>54</v>
      </c>
      <c r="D56" s="20">
        <v>29</v>
      </c>
      <c r="E56" s="20">
        <v>12520113</v>
      </c>
      <c r="F56" s="20" t="s">
        <v>14</v>
      </c>
      <c r="G56" s="37">
        <v>144</v>
      </c>
      <c r="H56" s="18">
        <v>36</v>
      </c>
      <c r="I56" s="18">
        <v>55</v>
      </c>
      <c r="J56" s="33">
        <f t="shared" si="4"/>
        <v>235</v>
      </c>
      <c r="K56" s="18" t="str">
        <f>VLOOKUP(L56,Sheet1!$A$1:$B$15,2,0)</f>
        <v>Trung cấp</v>
      </c>
      <c r="L56" s="26" t="str">
        <f t="shared" si="3"/>
        <v>B1 (4)</v>
      </c>
      <c r="M56" s="33" t="str">
        <f>VLOOKUP(L56,Sheet1!$A$1:$C$15,3,0)</f>
        <v>VNU-ETP 8</v>
      </c>
    </row>
    <row r="57" spans="1:13" ht="19.5" customHeight="1">
      <c r="A57" s="18">
        <v>49</v>
      </c>
      <c r="B57" s="24" t="s">
        <v>64</v>
      </c>
      <c r="C57" s="25" t="s">
        <v>65</v>
      </c>
      <c r="D57" s="20">
        <v>36</v>
      </c>
      <c r="E57" s="20">
        <v>12520123</v>
      </c>
      <c r="F57" s="20" t="s">
        <v>14</v>
      </c>
      <c r="G57" s="37">
        <v>92</v>
      </c>
      <c r="H57" s="18">
        <v>16</v>
      </c>
      <c r="I57" s="18">
        <v>59</v>
      </c>
      <c r="J57" s="33">
        <f t="shared" si="4"/>
        <v>167</v>
      </c>
      <c r="K57" s="18" t="str">
        <f>VLOOKUP(L57,Sheet1!$A$1:$B$15,2,0)</f>
        <v>Sơ trung cấp</v>
      </c>
      <c r="L57" s="26" t="str">
        <f t="shared" si="3"/>
        <v>B1 (1)</v>
      </c>
      <c r="M57" s="33" t="str">
        <f>VLOOKUP(L57,Sheet1!$A$1:$C$15,3,0)</f>
        <v>VNU-ETP 5</v>
      </c>
    </row>
    <row r="58" spans="1:13" ht="19.5" customHeight="1">
      <c r="A58" s="18">
        <v>50</v>
      </c>
      <c r="B58" s="24" t="s">
        <v>76</v>
      </c>
      <c r="C58" s="25" t="s">
        <v>77</v>
      </c>
      <c r="D58" s="20">
        <v>42</v>
      </c>
      <c r="E58" s="20">
        <v>12520146</v>
      </c>
      <c r="F58" s="20" t="s">
        <v>14</v>
      </c>
      <c r="G58" s="37">
        <v>148</v>
      </c>
      <c r="H58" s="18">
        <v>48</v>
      </c>
      <c r="I58" s="18">
        <v>54</v>
      </c>
      <c r="J58" s="33">
        <f t="shared" si="4"/>
        <v>250</v>
      </c>
      <c r="K58" s="18" t="str">
        <f>VLOOKUP(L58,Sheet1!$A$1:$B$15,2,0)</f>
        <v>Trung cấp</v>
      </c>
      <c r="L58" s="26" t="str">
        <f t="shared" si="3"/>
        <v>B1 (4)</v>
      </c>
      <c r="M58" s="33" t="str">
        <f>VLOOKUP(L58,Sheet1!$A$1:$C$15,3,0)</f>
        <v>VNU-ETP 8</v>
      </c>
    </row>
    <row r="59" spans="1:13" ht="19.5" customHeight="1">
      <c r="A59" s="18">
        <v>51</v>
      </c>
      <c r="B59" s="24" t="s">
        <v>78</v>
      </c>
      <c r="C59" s="25" t="s">
        <v>79</v>
      </c>
      <c r="D59" s="20">
        <v>43</v>
      </c>
      <c r="E59" s="20">
        <v>12520153</v>
      </c>
      <c r="F59" s="20" t="s">
        <v>14</v>
      </c>
      <c r="G59" s="37">
        <v>105</v>
      </c>
      <c r="H59" s="18">
        <v>12</v>
      </c>
      <c r="I59" s="18">
        <v>53</v>
      </c>
      <c r="J59" s="33">
        <f t="shared" si="4"/>
        <v>170</v>
      </c>
      <c r="K59" s="18" t="str">
        <f>VLOOKUP(L59,Sheet1!$A$1:$B$15,2,0)</f>
        <v>Sơ trung cấp</v>
      </c>
      <c r="L59" s="26" t="str">
        <f t="shared" si="3"/>
        <v>B1 (1)</v>
      </c>
      <c r="M59" s="33" t="str">
        <f>VLOOKUP(L59,Sheet1!$A$1:$C$15,3,0)</f>
        <v>VNU-ETP 5</v>
      </c>
    </row>
    <row r="60" spans="1:13" ht="19.5" customHeight="1">
      <c r="A60" s="18">
        <v>52</v>
      </c>
      <c r="B60" s="24" t="s">
        <v>84</v>
      </c>
      <c r="C60" s="25" t="s">
        <v>85</v>
      </c>
      <c r="D60" s="20">
        <v>50</v>
      </c>
      <c r="E60" s="20">
        <v>12520178</v>
      </c>
      <c r="F60" s="20" t="s">
        <v>14</v>
      </c>
      <c r="G60" s="37">
        <v>98</v>
      </c>
      <c r="H60" s="18">
        <v>31</v>
      </c>
      <c r="I60" s="18">
        <v>25</v>
      </c>
      <c r="J60" s="33">
        <f t="shared" si="4"/>
        <v>154</v>
      </c>
      <c r="K60" s="18" t="str">
        <f>VLOOKUP(L60,Sheet1!$A$1:$B$15,2,0)</f>
        <v>Sơ trung cấp</v>
      </c>
      <c r="L60" s="26" t="str">
        <f t="shared" si="3"/>
        <v>B1 (1)</v>
      </c>
      <c r="M60" s="33" t="str">
        <f>VLOOKUP(L60,Sheet1!$A$1:$C$15,3,0)</f>
        <v>VNU-ETP 5</v>
      </c>
    </row>
    <row r="61" spans="1:13" ht="19.5" customHeight="1">
      <c r="A61" s="18">
        <v>53</v>
      </c>
      <c r="B61" s="24" t="s">
        <v>93</v>
      </c>
      <c r="C61" s="25" t="s">
        <v>94</v>
      </c>
      <c r="D61" s="20">
        <v>56</v>
      </c>
      <c r="E61" s="20">
        <v>12520189</v>
      </c>
      <c r="F61" s="20" t="s">
        <v>14</v>
      </c>
      <c r="G61" s="37">
        <v>127</v>
      </c>
      <c r="H61" s="18">
        <v>72</v>
      </c>
      <c r="I61" s="18">
        <v>88</v>
      </c>
      <c r="J61" s="33">
        <f t="shared" si="4"/>
        <v>287</v>
      </c>
      <c r="K61" s="18" t="str">
        <f>VLOOKUP(L61,Sheet1!$A$1:$B$15,2,0)</f>
        <v>Cao trung cấp</v>
      </c>
      <c r="L61" s="26" t="str">
        <f t="shared" si="3"/>
        <v>B2 (2)</v>
      </c>
      <c r="M61" s="33" t="str">
        <f>VLOOKUP(L61,Sheet1!$A$1:$C$15,3,0)</f>
        <v>VNU-ETP 10</v>
      </c>
    </row>
    <row r="62" spans="1:13" ht="19.5" customHeight="1">
      <c r="A62" s="18">
        <v>54</v>
      </c>
      <c r="B62" s="24" t="s">
        <v>98</v>
      </c>
      <c r="C62" s="25" t="s">
        <v>99</v>
      </c>
      <c r="D62" s="20">
        <v>59</v>
      </c>
      <c r="E62" s="20">
        <v>12520202</v>
      </c>
      <c r="F62" s="20" t="s">
        <v>14</v>
      </c>
      <c r="G62" s="37">
        <v>103</v>
      </c>
      <c r="H62" s="18">
        <v>27</v>
      </c>
      <c r="I62" s="18">
        <v>34</v>
      </c>
      <c r="J62" s="33">
        <f t="shared" si="4"/>
        <v>164</v>
      </c>
      <c r="K62" s="18" t="str">
        <f>VLOOKUP(L62,Sheet1!$A$1:$B$15,2,0)</f>
        <v>Sơ trung cấp</v>
      </c>
      <c r="L62" s="26" t="str">
        <f t="shared" si="3"/>
        <v>B1 (1)</v>
      </c>
      <c r="M62" s="33" t="str">
        <f>VLOOKUP(L62,Sheet1!$A$1:$C$15,3,0)</f>
        <v>VNU-ETP 5</v>
      </c>
    </row>
    <row r="63" spans="1:13" ht="19.5" customHeight="1">
      <c r="A63" s="18">
        <v>55</v>
      </c>
      <c r="B63" s="24" t="s">
        <v>110</v>
      </c>
      <c r="C63" s="25" t="s">
        <v>111</v>
      </c>
      <c r="D63" s="20">
        <v>71</v>
      </c>
      <c r="E63" s="20">
        <v>12520238</v>
      </c>
      <c r="F63" s="20" t="s">
        <v>14</v>
      </c>
      <c r="G63" s="37">
        <v>175</v>
      </c>
      <c r="H63" s="18">
        <v>93</v>
      </c>
      <c r="I63" s="18">
        <v>85</v>
      </c>
      <c r="J63" s="33">
        <f t="shared" si="4"/>
        <v>353</v>
      </c>
      <c r="K63" s="18" t="str">
        <f>VLOOKUP(L63,Sheet1!$A$1:$B$15,2,0)</f>
        <v xml:space="preserve">Hậu cao cấp </v>
      </c>
      <c r="L63" s="26" t="str">
        <f t="shared" si="3"/>
        <v>C2 (1)</v>
      </c>
      <c r="M63" s="33" t="str">
        <f>VLOOKUP(L63,Sheet1!$A$1:$C$15,3,0)</f>
        <v>VNU-ETP 13</v>
      </c>
    </row>
    <row r="64" spans="1:13" ht="19.5" customHeight="1">
      <c r="A64" s="18">
        <v>56</v>
      </c>
      <c r="B64" s="24" t="s">
        <v>112</v>
      </c>
      <c r="C64" s="25" t="s">
        <v>111</v>
      </c>
      <c r="D64" s="20">
        <v>72</v>
      </c>
      <c r="E64" s="20">
        <v>12520237</v>
      </c>
      <c r="F64" s="20" t="s">
        <v>14</v>
      </c>
      <c r="G64" s="37">
        <v>69</v>
      </c>
      <c r="H64" s="18">
        <v>0</v>
      </c>
      <c r="I64" s="18">
        <v>25</v>
      </c>
      <c r="J64" s="33">
        <f t="shared" si="4"/>
        <v>94</v>
      </c>
      <c r="K64" s="18" t="str">
        <f>VLOOKUP(L64,Sheet1!$A$1:$B$15,2,0)</f>
        <v xml:space="preserve">Vỡ lòng </v>
      </c>
      <c r="L64" s="26" t="str">
        <f t="shared" si="3"/>
        <v>A1 (2)</v>
      </c>
      <c r="M64" s="33" t="str">
        <f>VLOOKUP(L64,Sheet1!$A$1:$C$15,3,0)</f>
        <v>VNU-ETP 2</v>
      </c>
    </row>
    <row r="65" spans="1:13" ht="19.5" customHeight="1">
      <c r="A65" s="18">
        <v>57</v>
      </c>
      <c r="B65" s="24" t="s">
        <v>118</v>
      </c>
      <c r="C65" s="25" t="s">
        <v>119</v>
      </c>
      <c r="D65" s="20">
        <v>79</v>
      </c>
      <c r="E65" s="20">
        <v>12520255</v>
      </c>
      <c r="F65" s="20" t="s">
        <v>14</v>
      </c>
      <c r="G65" s="37">
        <v>118</v>
      </c>
      <c r="H65" s="18">
        <v>21</v>
      </c>
      <c r="I65" s="18">
        <v>31</v>
      </c>
      <c r="J65" s="33">
        <f t="shared" si="4"/>
        <v>170</v>
      </c>
      <c r="K65" s="18" t="str">
        <f>VLOOKUP(L65,Sheet1!$A$1:$B$15,2,0)</f>
        <v>Sơ trung cấp</v>
      </c>
      <c r="L65" s="26" t="str">
        <f t="shared" si="3"/>
        <v>B1 (1)</v>
      </c>
      <c r="M65" s="33" t="str">
        <f>VLOOKUP(L65,Sheet1!$A$1:$C$15,3,0)</f>
        <v>VNU-ETP 5</v>
      </c>
    </row>
    <row r="66" spans="1:13" ht="19.5" customHeight="1">
      <c r="A66" s="18">
        <v>58</v>
      </c>
      <c r="B66" s="24" t="s">
        <v>123</v>
      </c>
      <c r="C66" s="25" t="s">
        <v>124</v>
      </c>
      <c r="D66" s="20">
        <v>82</v>
      </c>
      <c r="E66" s="20">
        <v>12520275</v>
      </c>
      <c r="F66" s="20" t="s">
        <v>14</v>
      </c>
      <c r="G66" s="37">
        <v>87</v>
      </c>
      <c r="H66" s="18">
        <v>20</v>
      </c>
      <c r="I66" s="18">
        <v>32</v>
      </c>
      <c r="J66" s="33">
        <f t="shared" si="4"/>
        <v>139</v>
      </c>
      <c r="K66" s="18" t="str">
        <f>VLOOKUP(L66,Sheet1!$A$1:$B$15,2,0)</f>
        <v>Sơ cấp</v>
      </c>
      <c r="L66" s="26" t="str">
        <f t="shared" si="3"/>
        <v>A2 (2)</v>
      </c>
      <c r="M66" s="33" t="str">
        <f>VLOOKUP(L66,Sheet1!$A$1:$C$15,3,0)</f>
        <v>VNU-ETP 4</v>
      </c>
    </row>
    <row r="67" spans="1:13" ht="19.5" customHeight="1">
      <c r="A67" s="18">
        <v>59</v>
      </c>
      <c r="B67" s="24" t="s">
        <v>130</v>
      </c>
      <c r="C67" s="25" t="s">
        <v>129</v>
      </c>
      <c r="D67" s="20">
        <v>86</v>
      </c>
      <c r="E67" s="20">
        <v>12520291</v>
      </c>
      <c r="F67" s="20" t="s">
        <v>14</v>
      </c>
      <c r="G67" s="37">
        <v>161</v>
      </c>
      <c r="H67" s="18">
        <v>56</v>
      </c>
      <c r="I67" s="18">
        <v>52</v>
      </c>
      <c r="J67" s="33">
        <f t="shared" si="4"/>
        <v>269</v>
      </c>
      <c r="K67" s="18" t="str">
        <f>VLOOKUP(L67,Sheet1!$A$1:$B$15,2,0)</f>
        <v>Cao trung cấp</v>
      </c>
      <c r="L67" s="26" t="str">
        <f t="shared" si="3"/>
        <v>B2 (1)</v>
      </c>
      <c r="M67" s="33" t="str">
        <f>VLOOKUP(L67,Sheet1!$A$1:$C$15,3,0)</f>
        <v>VNU-ETP 9</v>
      </c>
    </row>
    <row r="68" spans="1:13" ht="19.5" customHeight="1">
      <c r="A68" s="18">
        <v>60</v>
      </c>
      <c r="B68" s="24" t="s">
        <v>136</v>
      </c>
      <c r="C68" s="25" t="s">
        <v>137</v>
      </c>
      <c r="D68" s="20">
        <v>89</v>
      </c>
      <c r="E68" s="20">
        <v>12520315</v>
      </c>
      <c r="F68" s="20" t="s">
        <v>14</v>
      </c>
      <c r="G68" s="37">
        <v>170</v>
      </c>
      <c r="H68" s="18">
        <v>77</v>
      </c>
      <c r="I68" s="18">
        <v>68</v>
      </c>
      <c r="J68" s="33">
        <f t="shared" si="4"/>
        <v>315</v>
      </c>
      <c r="K68" s="18" t="str">
        <f>VLOOKUP(L68,Sheet1!$A$1:$B$15,2,0)</f>
        <v>Cao cấp</v>
      </c>
      <c r="L68" s="26" t="str">
        <f t="shared" si="3"/>
        <v>C1 (1)</v>
      </c>
      <c r="M68" s="33" t="str">
        <f>VLOOKUP(L68,Sheet1!$A$1:$C$15,3,0)</f>
        <v>VNU-ETP 11</v>
      </c>
    </row>
    <row r="69" spans="1:13" ht="19.5" customHeight="1">
      <c r="A69" s="18">
        <v>61</v>
      </c>
      <c r="B69" s="24" t="s">
        <v>139</v>
      </c>
      <c r="C69" s="25" t="s">
        <v>140</v>
      </c>
      <c r="D69" s="20">
        <v>91</v>
      </c>
      <c r="E69" s="20">
        <v>12520320</v>
      </c>
      <c r="F69" s="20" t="s">
        <v>14</v>
      </c>
      <c r="G69" s="37">
        <v>80</v>
      </c>
      <c r="H69" s="18">
        <v>25</v>
      </c>
      <c r="I69" s="18">
        <v>50</v>
      </c>
      <c r="J69" s="33">
        <f t="shared" si="4"/>
        <v>155</v>
      </c>
      <c r="K69" s="18" t="str">
        <f>VLOOKUP(L69,Sheet1!$A$1:$B$15,2,0)</f>
        <v>Sơ trung cấp</v>
      </c>
      <c r="L69" s="26" t="str">
        <f t="shared" si="3"/>
        <v>B1 (1)</v>
      </c>
      <c r="M69" s="33" t="str">
        <f>VLOOKUP(L69,Sheet1!$A$1:$C$15,3,0)</f>
        <v>VNU-ETP 5</v>
      </c>
    </row>
    <row r="70" spans="1:13" ht="19.5" customHeight="1">
      <c r="A70" s="18">
        <v>62</v>
      </c>
      <c r="B70" s="24" t="s">
        <v>47</v>
      </c>
      <c r="C70" s="25" t="s">
        <v>149</v>
      </c>
      <c r="D70" s="20">
        <v>101</v>
      </c>
      <c r="E70" s="20">
        <v>12520352</v>
      </c>
      <c r="F70" s="20" t="s">
        <v>14</v>
      </c>
      <c r="G70" s="37">
        <v>144</v>
      </c>
      <c r="H70" s="18">
        <v>45</v>
      </c>
      <c r="I70" s="18">
        <v>59</v>
      </c>
      <c r="J70" s="33">
        <f t="shared" si="4"/>
        <v>248</v>
      </c>
      <c r="K70" s="18" t="str">
        <f>VLOOKUP(L70,Sheet1!$A$1:$B$15,2,0)</f>
        <v>Trung cấp</v>
      </c>
      <c r="L70" s="26" t="str">
        <f t="shared" si="3"/>
        <v>B1 (4)</v>
      </c>
      <c r="M70" s="33" t="str">
        <f>VLOOKUP(L70,Sheet1!$A$1:$C$15,3,0)</f>
        <v>VNU-ETP 8</v>
      </c>
    </row>
    <row r="71" spans="1:13" ht="19.5" customHeight="1">
      <c r="A71" s="18">
        <v>63</v>
      </c>
      <c r="B71" s="24" t="s">
        <v>156</v>
      </c>
      <c r="C71" s="25" t="s">
        <v>157</v>
      </c>
      <c r="D71" s="20">
        <v>106</v>
      </c>
      <c r="E71" s="20">
        <v>12520363</v>
      </c>
      <c r="F71" s="20" t="s">
        <v>14</v>
      </c>
      <c r="G71" s="37">
        <v>81</v>
      </c>
      <c r="H71" s="18">
        <v>12</v>
      </c>
      <c r="I71" s="18">
        <v>42</v>
      </c>
      <c r="J71" s="33">
        <f t="shared" si="4"/>
        <v>135</v>
      </c>
      <c r="K71" s="18" t="str">
        <f>VLOOKUP(L71,Sheet1!$A$1:$B$15,2,0)</f>
        <v>Sơ cấp</v>
      </c>
      <c r="L71" s="26" t="str">
        <f t="shared" si="3"/>
        <v>A2 (2)</v>
      </c>
      <c r="M71" s="33" t="str">
        <f>VLOOKUP(L71,Sheet1!$A$1:$C$15,3,0)</f>
        <v>VNU-ETP 4</v>
      </c>
    </row>
    <row r="72" spans="1:13" ht="19.5" customHeight="1">
      <c r="A72" s="18">
        <v>64</v>
      </c>
      <c r="B72" s="24" t="s">
        <v>161</v>
      </c>
      <c r="C72" s="25" t="s">
        <v>162</v>
      </c>
      <c r="D72" s="20">
        <v>108</v>
      </c>
      <c r="E72" s="20">
        <v>12520369</v>
      </c>
      <c r="F72" s="20" t="s">
        <v>14</v>
      </c>
      <c r="G72" s="37">
        <v>88</v>
      </c>
      <c r="H72" s="18">
        <v>17</v>
      </c>
      <c r="I72" s="18">
        <v>56</v>
      </c>
      <c r="J72" s="33">
        <f t="shared" si="4"/>
        <v>161</v>
      </c>
      <c r="K72" s="18" t="str">
        <f>VLOOKUP(L72,Sheet1!$A$1:$B$15,2,0)</f>
        <v>Sơ trung cấp</v>
      </c>
      <c r="L72" s="26" t="str">
        <f t="shared" si="3"/>
        <v>B1 (1)</v>
      </c>
      <c r="M72" s="33" t="str">
        <f>VLOOKUP(L72,Sheet1!$A$1:$C$15,3,0)</f>
        <v>VNU-ETP 5</v>
      </c>
    </row>
    <row r="73" spans="1:13" ht="19.5" customHeight="1">
      <c r="A73" s="18">
        <v>65</v>
      </c>
      <c r="B73" s="24" t="s">
        <v>167</v>
      </c>
      <c r="C73" s="25" t="s">
        <v>168</v>
      </c>
      <c r="D73" s="20">
        <v>113</v>
      </c>
      <c r="E73" s="20">
        <v>12520419</v>
      </c>
      <c r="F73" s="20" t="s">
        <v>14</v>
      </c>
      <c r="G73" s="37">
        <v>76</v>
      </c>
      <c r="H73" s="18">
        <v>11</v>
      </c>
      <c r="I73" s="18">
        <v>18</v>
      </c>
      <c r="J73" s="33">
        <f t="shared" si="4"/>
        <v>105</v>
      </c>
      <c r="K73" s="18" t="str">
        <f>VLOOKUP(L73,Sheet1!$A$1:$B$15,2,0)</f>
        <v>Sơ cấp</v>
      </c>
      <c r="L73" s="26" t="str">
        <f t="shared" ref="L73:L104" si="5">IF(J73&gt;=376,"C2 (2)",IF(J73&gt;=351,"C2 (1)",IF(J73&gt;=326,"C1 (2)",IF(J73&gt;=301,"C1 (1)",IF(J73&gt;=276,"B2 (2)",IF(J73&gt;=251,"B2 (1)",IF(J73&gt;=226,"B1 (4)",IF(J73&gt;=201,"B1 (3)",IF(J73&gt;=176,"B1 (2)",IF(J73&gt;=151,"B1 (1)",IF(J73&gt;=126,"A2 (2)",IF(J73&gt;=101,"A2 (1)",IF(J73&gt;=76,"A1 (2)","A1 (1)")))))))))))))</f>
        <v>A2 (1)</v>
      </c>
      <c r="M73" s="33" t="str">
        <f>VLOOKUP(L73,Sheet1!$A$1:$C$15,3,0)</f>
        <v>VNU-ETP 3</v>
      </c>
    </row>
    <row r="74" spans="1:13" ht="19.5" customHeight="1">
      <c r="A74" s="18">
        <v>66</v>
      </c>
      <c r="B74" s="24" t="s">
        <v>183</v>
      </c>
      <c r="C74" s="25" t="s">
        <v>184</v>
      </c>
      <c r="D74" s="20">
        <v>124</v>
      </c>
      <c r="E74" s="20">
        <v>12520527</v>
      </c>
      <c r="F74" s="20" t="s">
        <v>14</v>
      </c>
      <c r="G74" s="37">
        <v>115</v>
      </c>
      <c r="H74" s="18">
        <v>67</v>
      </c>
      <c r="I74" s="18">
        <v>66</v>
      </c>
      <c r="J74" s="33">
        <f t="shared" ref="J74:J105" si="6">G74+H74+I74</f>
        <v>248</v>
      </c>
      <c r="K74" s="18" t="str">
        <f>VLOOKUP(L74,Sheet1!$A$1:$B$15,2,0)</f>
        <v>Trung cấp</v>
      </c>
      <c r="L74" s="26" t="str">
        <f t="shared" si="5"/>
        <v>B1 (4)</v>
      </c>
      <c r="M74" s="33" t="str">
        <f>VLOOKUP(L74,Sheet1!$A$1:$C$15,3,0)</f>
        <v>VNU-ETP 8</v>
      </c>
    </row>
    <row r="75" spans="1:13" ht="19.5" customHeight="1">
      <c r="A75" s="18">
        <v>67</v>
      </c>
      <c r="B75" s="24" t="s">
        <v>186</v>
      </c>
      <c r="C75" s="25" t="s">
        <v>187</v>
      </c>
      <c r="D75" s="20">
        <v>126</v>
      </c>
      <c r="E75" s="20">
        <v>12520446</v>
      </c>
      <c r="F75" s="20" t="s">
        <v>14</v>
      </c>
      <c r="G75" s="37">
        <v>94</v>
      </c>
      <c r="H75" s="18">
        <v>12</v>
      </c>
      <c r="I75" s="18">
        <v>37</v>
      </c>
      <c r="J75" s="33">
        <f t="shared" si="6"/>
        <v>143</v>
      </c>
      <c r="K75" s="18" t="str">
        <f>VLOOKUP(L75,Sheet1!$A$1:$B$15,2,0)</f>
        <v>Sơ cấp</v>
      </c>
      <c r="L75" s="26" t="str">
        <f t="shared" si="5"/>
        <v>A2 (2)</v>
      </c>
      <c r="M75" s="33" t="str">
        <f>VLOOKUP(L75,Sheet1!$A$1:$C$15,3,0)</f>
        <v>VNU-ETP 4</v>
      </c>
    </row>
    <row r="76" spans="1:13" ht="19.5" customHeight="1">
      <c r="A76" s="18">
        <v>68</v>
      </c>
      <c r="B76" s="24" t="s">
        <v>190</v>
      </c>
      <c r="C76" s="25" t="s">
        <v>191</v>
      </c>
      <c r="D76" s="20">
        <v>128</v>
      </c>
      <c r="E76" s="20">
        <v>12520980</v>
      </c>
      <c r="F76" s="20" t="s">
        <v>14</v>
      </c>
      <c r="G76" s="37">
        <v>138</v>
      </c>
      <c r="H76" s="18">
        <v>64</v>
      </c>
      <c r="I76" s="18">
        <v>70</v>
      </c>
      <c r="J76" s="33">
        <f t="shared" si="6"/>
        <v>272</v>
      </c>
      <c r="K76" s="18" t="str">
        <f>VLOOKUP(L76,Sheet1!$A$1:$B$15,2,0)</f>
        <v>Cao trung cấp</v>
      </c>
      <c r="L76" s="26" t="str">
        <f t="shared" si="5"/>
        <v>B2 (1)</v>
      </c>
      <c r="M76" s="33" t="str">
        <f>VLOOKUP(L76,Sheet1!$A$1:$C$15,3,0)</f>
        <v>VNU-ETP 9</v>
      </c>
    </row>
    <row r="77" spans="1:13" ht="19.5" customHeight="1">
      <c r="A77" s="18">
        <v>69</v>
      </c>
      <c r="B77" s="24" t="s">
        <v>202</v>
      </c>
      <c r="C77" s="25" t="s">
        <v>203</v>
      </c>
      <c r="D77" s="20">
        <v>138</v>
      </c>
      <c r="E77" s="20">
        <v>12520770</v>
      </c>
      <c r="F77" s="20" t="s">
        <v>14</v>
      </c>
      <c r="G77" s="37">
        <v>101</v>
      </c>
      <c r="H77" s="18">
        <v>37</v>
      </c>
      <c r="I77" s="18">
        <v>18</v>
      </c>
      <c r="J77" s="33">
        <f t="shared" si="6"/>
        <v>156</v>
      </c>
      <c r="K77" s="18" t="str">
        <f>VLOOKUP(L77,Sheet1!$A$1:$B$15,2,0)</f>
        <v>Sơ trung cấp</v>
      </c>
      <c r="L77" s="26" t="str">
        <f t="shared" si="5"/>
        <v>B1 (1)</v>
      </c>
      <c r="M77" s="33" t="str">
        <f>VLOOKUP(L77,Sheet1!$A$1:$C$15,3,0)</f>
        <v>VNU-ETP 5</v>
      </c>
    </row>
    <row r="78" spans="1:13" ht="19.5" customHeight="1">
      <c r="A78" s="18">
        <v>70</v>
      </c>
      <c r="B78" s="24" t="s">
        <v>64</v>
      </c>
      <c r="C78" s="25" t="s">
        <v>217</v>
      </c>
      <c r="D78" s="20">
        <v>151</v>
      </c>
      <c r="E78" s="20">
        <v>12520523</v>
      </c>
      <c r="F78" s="20" t="s">
        <v>14</v>
      </c>
      <c r="G78" s="37">
        <v>124</v>
      </c>
      <c r="H78" s="18">
        <v>32</v>
      </c>
      <c r="I78" s="18">
        <v>66</v>
      </c>
      <c r="J78" s="33">
        <f t="shared" si="6"/>
        <v>222</v>
      </c>
      <c r="K78" s="18" t="str">
        <f>VLOOKUP(L78,Sheet1!$A$1:$B$15,2,0)</f>
        <v>Trung cấp</v>
      </c>
      <c r="L78" s="26" t="str">
        <f t="shared" si="5"/>
        <v>B1 (3)</v>
      </c>
      <c r="M78" s="33" t="str">
        <f>VLOOKUP(L78,Sheet1!$A$1:$C$15,3,0)</f>
        <v>VNU-ETP 7</v>
      </c>
    </row>
    <row r="79" spans="1:13" ht="19.5" customHeight="1">
      <c r="A79" s="18">
        <v>71</v>
      </c>
      <c r="B79" s="24" t="s">
        <v>131</v>
      </c>
      <c r="C79" s="25" t="s">
        <v>132</v>
      </c>
      <c r="D79" s="20">
        <v>87</v>
      </c>
      <c r="E79" s="20" t="s">
        <v>133</v>
      </c>
      <c r="F79" s="20" t="s">
        <v>278</v>
      </c>
      <c r="G79" s="37">
        <v>159</v>
      </c>
      <c r="H79" s="18">
        <v>24</v>
      </c>
      <c r="I79" s="18">
        <v>47</v>
      </c>
      <c r="J79" s="33">
        <f t="shared" si="6"/>
        <v>230</v>
      </c>
      <c r="K79" s="18" t="str">
        <f>VLOOKUP(L79,Sheet1!$A$1:$B$15,2,0)</f>
        <v>Trung cấp</v>
      </c>
      <c r="L79" s="26" t="str">
        <f t="shared" si="5"/>
        <v>B1 (4)</v>
      </c>
      <c r="M79" s="33" t="str">
        <f>VLOOKUP(L79,Sheet1!$A$1:$C$15,3,0)</f>
        <v>VNU-ETP 8</v>
      </c>
    </row>
    <row r="80" spans="1:13" ht="19.5" customHeight="1">
      <c r="A80" s="18">
        <v>72</v>
      </c>
      <c r="B80" s="24" t="s">
        <v>25</v>
      </c>
      <c r="C80" s="25" t="s">
        <v>22</v>
      </c>
      <c r="D80" s="20">
        <v>20</v>
      </c>
      <c r="E80" s="20">
        <v>12520057</v>
      </c>
      <c r="F80" s="20" t="s">
        <v>7</v>
      </c>
      <c r="G80" s="37">
        <v>70</v>
      </c>
      <c r="H80" s="18">
        <v>4</v>
      </c>
      <c r="I80" s="18">
        <v>0</v>
      </c>
      <c r="J80" s="33">
        <f t="shared" si="6"/>
        <v>74</v>
      </c>
      <c r="K80" s="18" t="str">
        <f>VLOOKUP(L80,Sheet1!$A$1:$B$15,2,0)</f>
        <v xml:space="preserve">Vỡ lòng </v>
      </c>
      <c r="L80" s="26" t="str">
        <f t="shared" si="5"/>
        <v>A1 (1)</v>
      </c>
      <c r="M80" s="33" t="str">
        <f>VLOOKUP(L80,Sheet1!$A$1:$C$15,3,0)</f>
        <v>VNU-ETP 1</v>
      </c>
    </row>
    <row r="81" spans="1:13" ht="19.5" customHeight="1">
      <c r="A81" s="18">
        <v>73</v>
      </c>
      <c r="B81" s="24" t="s">
        <v>55</v>
      </c>
      <c r="C81" s="25" t="s">
        <v>54</v>
      </c>
      <c r="D81" s="20">
        <v>30</v>
      </c>
      <c r="E81" s="20">
        <v>12520825</v>
      </c>
      <c r="F81" s="20" t="s">
        <v>7</v>
      </c>
      <c r="G81" s="37">
        <v>86</v>
      </c>
      <c r="H81" s="18">
        <v>0</v>
      </c>
      <c r="I81" s="18">
        <v>13</v>
      </c>
      <c r="J81" s="33">
        <f t="shared" si="6"/>
        <v>99</v>
      </c>
      <c r="K81" s="18" t="str">
        <f>VLOOKUP(L81,Sheet1!$A$1:$B$15,2,0)</f>
        <v xml:space="preserve">Vỡ lòng </v>
      </c>
      <c r="L81" s="26" t="str">
        <f t="shared" si="5"/>
        <v>A1 (2)</v>
      </c>
      <c r="M81" s="33" t="str">
        <f>VLOOKUP(L81,Sheet1!$A$1:$C$15,3,0)</f>
        <v>VNU-ETP 2</v>
      </c>
    </row>
    <row r="82" spans="1:13" ht="19.5" customHeight="1">
      <c r="A82" s="18">
        <v>74</v>
      </c>
      <c r="B82" s="24" t="s">
        <v>62</v>
      </c>
      <c r="C82" s="25" t="s">
        <v>63</v>
      </c>
      <c r="D82" s="20">
        <v>35</v>
      </c>
      <c r="E82" s="20">
        <v>12520964</v>
      </c>
      <c r="F82" s="20" t="s">
        <v>7</v>
      </c>
      <c r="G82" s="37">
        <v>92</v>
      </c>
      <c r="H82" s="18">
        <v>33</v>
      </c>
      <c r="I82" s="18">
        <v>51</v>
      </c>
      <c r="J82" s="33">
        <f t="shared" si="6"/>
        <v>176</v>
      </c>
      <c r="K82" s="18" t="str">
        <f>VLOOKUP(L82,Sheet1!$A$1:$B$15,2,0)</f>
        <v>Sơ trung cấp</v>
      </c>
      <c r="L82" s="26" t="str">
        <f t="shared" si="5"/>
        <v>B1 (2)</v>
      </c>
      <c r="M82" s="33" t="str">
        <f>VLOOKUP(L82,Sheet1!$A$1:$C$15,3,0)</f>
        <v>VNU-ETP 6</v>
      </c>
    </row>
    <row r="83" spans="1:13" ht="19.5" customHeight="1">
      <c r="A83" s="18">
        <v>75</v>
      </c>
      <c r="B83" s="24" t="s">
        <v>74</v>
      </c>
      <c r="C83" s="25" t="s">
        <v>75</v>
      </c>
      <c r="D83" s="20">
        <v>41</v>
      </c>
      <c r="E83" s="20">
        <v>12520839</v>
      </c>
      <c r="F83" s="20" t="s">
        <v>7</v>
      </c>
      <c r="G83" s="37">
        <v>84</v>
      </c>
      <c r="H83" s="18">
        <v>12</v>
      </c>
      <c r="I83" s="18">
        <v>5</v>
      </c>
      <c r="J83" s="33">
        <f t="shared" si="6"/>
        <v>101</v>
      </c>
      <c r="K83" s="18" t="str">
        <f>VLOOKUP(L83,Sheet1!$A$1:$B$15,2,0)</f>
        <v>Sơ cấp</v>
      </c>
      <c r="L83" s="26" t="str">
        <f t="shared" si="5"/>
        <v>A2 (1)</v>
      </c>
      <c r="M83" s="33" t="str">
        <f>VLOOKUP(L83,Sheet1!$A$1:$C$15,3,0)</f>
        <v>VNU-ETP 3</v>
      </c>
    </row>
    <row r="84" spans="1:13" ht="19.5" customHeight="1">
      <c r="A84" s="18">
        <v>76</v>
      </c>
      <c r="B84" s="24" t="s">
        <v>81</v>
      </c>
      <c r="C84" s="25" t="s">
        <v>79</v>
      </c>
      <c r="D84" s="20">
        <v>45</v>
      </c>
      <c r="E84" s="20">
        <v>12520844</v>
      </c>
      <c r="F84" s="20" t="s">
        <v>7</v>
      </c>
      <c r="G84" s="37">
        <v>51</v>
      </c>
      <c r="H84" s="18">
        <v>11</v>
      </c>
      <c r="I84" s="18">
        <v>2</v>
      </c>
      <c r="J84" s="33">
        <f t="shared" si="6"/>
        <v>64</v>
      </c>
      <c r="K84" s="18" t="str">
        <f>VLOOKUP(L84,Sheet1!$A$1:$B$15,2,0)</f>
        <v xml:space="preserve">Vỡ lòng </v>
      </c>
      <c r="L84" s="26" t="str">
        <f t="shared" si="5"/>
        <v>A1 (1)</v>
      </c>
      <c r="M84" s="33" t="str">
        <f>VLOOKUP(L84,Sheet1!$A$1:$C$15,3,0)</f>
        <v>VNU-ETP 1</v>
      </c>
    </row>
    <row r="85" spans="1:13" ht="19.5" customHeight="1">
      <c r="A85" s="18">
        <v>77</v>
      </c>
      <c r="B85" s="24" t="s">
        <v>82</v>
      </c>
      <c r="C85" s="25" t="s">
        <v>83</v>
      </c>
      <c r="D85" s="20">
        <v>47</v>
      </c>
      <c r="E85" s="20">
        <v>12520599</v>
      </c>
      <c r="F85" s="20" t="s">
        <v>7</v>
      </c>
      <c r="G85" s="37">
        <v>72</v>
      </c>
      <c r="H85" s="18">
        <v>12</v>
      </c>
      <c r="I85" s="18">
        <v>20</v>
      </c>
      <c r="J85" s="33">
        <f t="shared" si="6"/>
        <v>104</v>
      </c>
      <c r="K85" s="18" t="str">
        <f>VLOOKUP(L85,Sheet1!$A$1:$B$15,2,0)</f>
        <v>Sơ cấp</v>
      </c>
      <c r="L85" s="26" t="str">
        <f t="shared" si="5"/>
        <v>A2 (1)</v>
      </c>
      <c r="M85" s="33" t="str">
        <f>VLOOKUP(L85,Sheet1!$A$1:$C$15,3,0)</f>
        <v>VNU-ETP 3</v>
      </c>
    </row>
    <row r="86" spans="1:13" ht="19.5" customHeight="1">
      <c r="A86" s="18">
        <v>78</v>
      </c>
      <c r="B86" s="24" t="s">
        <v>96</v>
      </c>
      <c r="C86" s="25" t="s">
        <v>97</v>
      </c>
      <c r="D86" s="20">
        <v>58</v>
      </c>
      <c r="E86" s="20">
        <v>12520791</v>
      </c>
      <c r="F86" s="20" t="s">
        <v>7</v>
      </c>
      <c r="G86" s="37">
        <v>116</v>
      </c>
      <c r="H86" s="18">
        <v>40</v>
      </c>
      <c r="I86" s="18">
        <v>56</v>
      </c>
      <c r="J86" s="33">
        <f t="shared" si="6"/>
        <v>212</v>
      </c>
      <c r="K86" s="18" t="str">
        <f>VLOOKUP(L86,Sheet1!$A$1:$B$15,2,0)</f>
        <v>Trung cấp</v>
      </c>
      <c r="L86" s="26" t="str">
        <f t="shared" si="5"/>
        <v>B1 (3)</v>
      </c>
      <c r="M86" s="33" t="str">
        <f>VLOOKUP(L86,Sheet1!$A$1:$C$15,3,0)</f>
        <v>VNU-ETP 7</v>
      </c>
    </row>
    <row r="87" spans="1:13" ht="19.5" customHeight="1">
      <c r="A87" s="18">
        <v>79</v>
      </c>
      <c r="B87" s="24" t="s">
        <v>100</v>
      </c>
      <c r="C87" s="25" t="s">
        <v>99</v>
      </c>
      <c r="D87" s="20">
        <v>61</v>
      </c>
      <c r="E87" s="20">
        <v>12520859</v>
      </c>
      <c r="F87" s="20" t="s">
        <v>7</v>
      </c>
      <c r="G87" s="37">
        <v>79</v>
      </c>
      <c r="H87" s="18">
        <v>12</v>
      </c>
      <c r="I87" s="18">
        <v>36</v>
      </c>
      <c r="J87" s="33">
        <f t="shared" si="6"/>
        <v>127</v>
      </c>
      <c r="K87" s="18" t="str">
        <f>VLOOKUP(L87,Sheet1!$A$1:$B$15,2,0)</f>
        <v>Sơ cấp</v>
      </c>
      <c r="L87" s="26" t="str">
        <f t="shared" si="5"/>
        <v>A2 (2)</v>
      </c>
      <c r="M87" s="33" t="str">
        <f>VLOOKUP(L87,Sheet1!$A$1:$C$15,3,0)</f>
        <v>VNU-ETP 4</v>
      </c>
    </row>
    <row r="88" spans="1:13" ht="19.5" customHeight="1">
      <c r="A88" s="18">
        <v>80</v>
      </c>
      <c r="B88" s="24" t="s">
        <v>101</v>
      </c>
      <c r="C88" s="25" t="s">
        <v>102</v>
      </c>
      <c r="D88" s="20">
        <v>62</v>
      </c>
      <c r="E88" s="20">
        <v>12520623</v>
      </c>
      <c r="F88" s="20" t="s">
        <v>7</v>
      </c>
      <c r="G88" s="37">
        <v>100</v>
      </c>
      <c r="H88" s="18">
        <v>43</v>
      </c>
      <c r="I88" s="18">
        <v>52</v>
      </c>
      <c r="J88" s="33">
        <f t="shared" si="6"/>
        <v>195</v>
      </c>
      <c r="K88" s="18" t="str">
        <f>VLOOKUP(L88,Sheet1!$A$1:$B$15,2,0)</f>
        <v>Sơ trung cấp</v>
      </c>
      <c r="L88" s="26" t="str">
        <f t="shared" si="5"/>
        <v>B1 (2)</v>
      </c>
      <c r="M88" s="33" t="str">
        <f>VLOOKUP(L88,Sheet1!$A$1:$C$15,3,0)</f>
        <v>VNU-ETP 6</v>
      </c>
    </row>
    <row r="89" spans="1:13" ht="19.5" customHeight="1">
      <c r="A89" s="18">
        <v>81</v>
      </c>
      <c r="B89" s="24" t="s">
        <v>125</v>
      </c>
      <c r="C89" s="25" t="s">
        <v>126</v>
      </c>
      <c r="D89" s="20">
        <v>83</v>
      </c>
      <c r="E89" s="20">
        <v>12520877</v>
      </c>
      <c r="F89" s="20" t="s">
        <v>7</v>
      </c>
      <c r="G89" s="37">
        <v>76</v>
      </c>
      <c r="H89" s="18">
        <v>20</v>
      </c>
      <c r="I89" s="18">
        <v>73</v>
      </c>
      <c r="J89" s="33">
        <f t="shared" si="6"/>
        <v>169</v>
      </c>
      <c r="K89" s="18" t="str">
        <f>VLOOKUP(L89,Sheet1!$A$1:$B$15,2,0)</f>
        <v>Sơ trung cấp</v>
      </c>
      <c r="L89" s="26" t="str">
        <f t="shared" si="5"/>
        <v>B1 (1)</v>
      </c>
      <c r="M89" s="33" t="str">
        <f>VLOOKUP(L89,Sheet1!$A$1:$C$15,3,0)</f>
        <v>VNU-ETP 5</v>
      </c>
    </row>
    <row r="90" spans="1:13" ht="19.5" customHeight="1">
      <c r="A90" s="18">
        <v>82</v>
      </c>
      <c r="B90" s="24" t="s">
        <v>134</v>
      </c>
      <c r="C90" s="25" t="s">
        <v>135</v>
      </c>
      <c r="D90" s="20">
        <v>88</v>
      </c>
      <c r="E90" s="20">
        <v>12520885</v>
      </c>
      <c r="F90" s="20" t="s">
        <v>7</v>
      </c>
      <c r="G90" s="37">
        <v>87</v>
      </c>
      <c r="H90" s="18">
        <v>3</v>
      </c>
      <c r="I90" s="18">
        <v>16</v>
      </c>
      <c r="J90" s="33">
        <f t="shared" si="6"/>
        <v>106</v>
      </c>
      <c r="K90" s="18" t="str">
        <f>VLOOKUP(L90,Sheet1!$A$1:$B$15,2,0)</f>
        <v>Sơ cấp</v>
      </c>
      <c r="L90" s="26" t="str">
        <f t="shared" si="5"/>
        <v>A2 (1)</v>
      </c>
      <c r="M90" s="33" t="str">
        <f>VLOOKUP(L90,Sheet1!$A$1:$C$15,3,0)</f>
        <v>VNU-ETP 3</v>
      </c>
    </row>
    <row r="91" spans="1:13" ht="19.5" customHeight="1">
      <c r="A91" s="18">
        <v>83</v>
      </c>
      <c r="B91" s="24" t="s">
        <v>164</v>
      </c>
      <c r="C91" s="25" t="s">
        <v>163</v>
      </c>
      <c r="D91" s="20">
        <v>110</v>
      </c>
      <c r="E91" s="20">
        <v>12520971</v>
      </c>
      <c r="F91" s="20" t="s">
        <v>7</v>
      </c>
      <c r="G91" s="37">
        <v>110</v>
      </c>
      <c r="H91" s="18">
        <v>35</v>
      </c>
      <c r="I91" s="18">
        <v>42</v>
      </c>
      <c r="J91" s="33">
        <f t="shared" si="6"/>
        <v>187</v>
      </c>
      <c r="K91" s="18" t="str">
        <f>VLOOKUP(L91,Sheet1!$A$1:$B$15,2,0)</f>
        <v>Sơ trung cấp</v>
      </c>
      <c r="L91" s="26" t="str">
        <f t="shared" si="5"/>
        <v>B1 (2)</v>
      </c>
      <c r="M91" s="33" t="str">
        <f>VLOOKUP(L91,Sheet1!$A$1:$C$15,3,0)</f>
        <v>VNU-ETP 6</v>
      </c>
    </row>
    <row r="92" spans="1:13" ht="19.5" customHeight="1">
      <c r="A92" s="18">
        <v>84</v>
      </c>
      <c r="B92" s="24" t="s">
        <v>151</v>
      </c>
      <c r="C92" s="25" t="s">
        <v>198</v>
      </c>
      <c r="D92" s="20">
        <v>135</v>
      </c>
      <c r="E92" s="20">
        <v>12520929</v>
      </c>
      <c r="F92" s="20" t="s">
        <v>7</v>
      </c>
      <c r="G92" s="37">
        <v>61</v>
      </c>
      <c r="H92" s="18">
        <v>8</v>
      </c>
      <c r="I92" s="18">
        <v>5</v>
      </c>
      <c r="J92" s="33">
        <f t="shared" si="6"/>
        <v>74</v>
      </c>
      <c r="K92" s="18" t="str">
        <f>VLOOKUP(L92,Sheet1!$A$1:$B$15,2,0)</f>
        <v xml:space="preserve">Vỡ lòng </v>
      </c>
      <c r="L92" s="26" t="str">
        <f t="shared" si="5"/>
        <v>A1 (1)</v>
      </c>
      <c r="M92" s="33" t="str">
        <f>VLOOKUP(L92,Sheet1!$A$1:$C$15,3,0)</f>
        <v>VNU-ETP 1</v>
      </c>
    </row>
    <row r="93" spans="1:13" ht="19.5" customHeight="1">
      <c r="A93" s="18">
        <v>85</v>
      </c>
      <c r="B93" s="24" t="s">
        <v>199</v>
      </c>
      <c r="C93" s="25" t="s">
        <v>200</v>
      </c>
      <c r="D93" s="20">
        <v>136</v>
      </c>
      <c r="E93" s="20">
        <v>12520478</v>
      </c>
      <c r="F93" s="20" t="s">
        <v>7</v>
      </c>
      <c r="G93" s="37">
        <v>100</v>
      </c>
      <c r="H93" s="18">
        <v>23</v>
      </c>
      <c r="I93" s="18">
        <v>52</v>
      </c>
      <c r="J93" s="33">
        <f t="shared" si="6"/>
        <v>175</v>
      </c>
      <c r="K93" s="18" t="str">
        <f>VLOOKUP(L93,Sheet1!$A$1:$B$15,2,0)</f>
        <v>Sơ trung cấp</v>
      </c>
      <c r="L93" s="26" t="str">
        <f t="shared" si="5"/>
        <v>B1 (1)</v>
      </c>
      <c r="M93" s="33" t="str">
        <f>VLOOKUP(L93,Sheet1!$A$1:$C$15,3,0)</f>
        <v>VNU-ETP 5</v>
      </c>
    </row>
    <row r="94" spans="1:13" ht="19.5" customHeight="1">
      <c r="A94" s="18">
        <v>86</v>
      </c>
      <c r="B94" s="24" t="s">
        <v>17</v>
      </c>
      <c r="C94" s="25" t="s">
        <v>18</v>
      </c>
      <c r="D94" s="20">
        <v>13</v>
      </c>
      <c r="E94" s="20" t="s">
        <v>19</v>
      </c>
      <c r="F94" s="20" t="s">
        <v>279</v>
      </c>
      <c r="G94" s="37">
        <v>146</v>
      </c>
      <c r="H94" s="18">
        <v>89</v>
      </c>
      <c r="I94" s="18">
        <v>87</v>
      </c>
      <c r="J94" s="33">
        <f t="shared" si="6"/>
        <v>322</v>
      </c>
      <c r="K94" s="18" t="str">
        <f>VLOOKUP(L94,Sheet1!$A$1:$B$15,2,0)</f>
        <v>Cao cấp</v>
      </c>
      <c r="L94" s="26" t="str">
        <f t="shared" si="5"/>
        <v>C1 (1)</v>
      </c>
      <c r="M94" s="33" t="str">
        <f>VLOOKUP(L94,Sheet1!$A$1:$C$15,3,0)</f>
        <v>VNU-ETP 11</v>
      </c>
    </row>
    <row r="95" spans="1:13" ht="19.5" customHeight="1">
      <c r="A95" s="18">
        <v>87</v>
      </c>
      <c r="B95" s="24" t="s">
        <v>20</v>
      </c>
      <c r="C95" s="25" t="s">
        <v>21</v>
      </c>
      <c r="D95" s="20">
        <v>16</v>
      </c>
      <c r="E95" s="20">
        <v>13520113</v>
      </c>
      <c r="F95" s="20" t="s">
        <v>279</v>
      </c>
      <c r="G95" s="37">
        <v>140</v>
      </c>
      <c r="H95" s="18">
        <v>40</v>
      </c>
      <c r="I95" s="18">
        <v>62</v>
      </c>
      <c r="J95" s="33">
        <f t="shared" si="6"/>
        <v>242</v>
      </c>
      <c r="K95" s="18" t="str">
        <f>VLOOKUP(L95,Sheet1!$A$1:$B$15,2,0)</f>
        <v>Trung cấp</v>
      </c>
      <c r="L95" s="26" t="str">
        <f t="shared" si="5"/>
        <v>B1 (4)</v>
      </c>
      <c r="M95" s="33" t="str">
        <f>VLOOKUP(L95,Sheet1!$A$1:$C$15,3,0)</f>
        <v>VNU-ETP 8</v>
      </c>
    </row>
    <row r="96" spans="1:13" ht="19.5" customHeight="1">
      <c r="A96" s="18">
        <v>88</v>
      </c>
      <c r="B96" s="24" t="s">
        <v>41</v>
      </c>
      <c r="C96" s="25" t="s">
        <v>22</v>
      </c>
      <c r="D96" s="20">
        <v>21</v>
      </c>
      <c r="E96" s="20">
        <v>13520202</v>
      </c>
      <c r="F96" s="20" t="s">
        <v>279</v>
      </c>
      <c r="G96" s="37">
        <v>117</v>
      </c>
      <c r="H96" s="18">
        <v>64</v>
      </c>
      <c r="I96" s="18">
        <v>84</v>
      </c>
      <c r="J96" s="33">
        <f t="shared" si="6"/>
        <v>265</v>
      </c>
      <c r="K96" s="18" t="str">
        <f>VLOOKUP(L96,Sheet1!$A$1:$B$15,2,0)</f>
        <v>Cao trung cấp</v>
      </c>
      <c r="L96" s="26" t="str">
        <f t="shared" si="5"/>
        <v>B2 (1)</v>
      </c>
      <c r="M96" s="33" t="str">
        <f>VLOOKUP(L96,Sheet1!$A$1:$C$15,3,0)</f>
        <v>VNU-ETP 9</v>
      </c>
    </row>
    <row r="97" spans="1:13" ht="19.5" customHeight="1">
      <c r="A97" s="18">
        <v>89</v>
      </c>
      <c r="B97" s="24" t="s">
        <v>42</v>
      </c>
      <c r="C97" s="25" t="s">
        <v>22</v>
      </c>
      <c r="D97" s="20">
        <v>22</v>
      </c>
      <c r="E97" s="20">
        <v>13520186</v>
      </c>
      <c r="F97" s="20" t="s">
        <v>279</v>
      </c>
      <c r="G97" s="37">
        <v>123</v>
      </c>
      <c r="H97" s="18">
        <v>29</v>
      </c>
      <c r="I97" s="18">
        <v>47</v>
      </c>
      <c r="J97" s="33">
        <f t="shared" si="6"/>
        <v>199</v>
      </c>
      <c r="K97" s="18" t="str">
        <f>VLOOKUP(L97,Sheet1!$A$1:$B$15,2,0)</f>
        <v>Sơ trung cấp</v>
      </c>
      <c r="L97" s="26" t="str">
        <f t="shared" si="5"/>
        <v>B1 (2)</v>
      </c>
      <c r="M97" s="33" t="str">
        <f>VLOOKUP(L97,Sheet1!$A$1:$C$15,3,0)</f>
        <v>VNU-ETP 6</v>
      </c>
    </row>
    <row r="98" spans="1:13" ht="19.5" customHeight="1">
      <c r="A98" s="18">
        <v>90</v>
      </c>
      <c r="B98" s="24" t="s">
        <v>51</v>
      </c>
      <c r="C98" s="25" t="s">
        <v>49</v>
      </c>
      <c r="D98" s="20">
        <v>28</v>
      </c>
      <c r="E98" s="20" t="s">
        <v>52</v>
      </c>
      <c r="F98" s="20" t="s">
        <v>279</v>
      </c>
      <c r="G98" s="37">
        <v>83</v>
      </c>
      <c r="H98" s="18">
        <v>20</v>
      </c>
      <c r="I98" s="18">
        <v>67</v>
      </c>
      <c r="J98" s="33">
        <f t="shared" si="6"/>
        <v>170</v>
      </c>
      <c r="K98" s="18" t="str">
        <f>VLOOKUP(L98,Sheet1!$A$1:$B$15,2,0)</f>
        <v>Sơ trung cấp</v>
      </c>
      <c r="L98" s="26" t="str">
        <f t="shared" si="5"/>
        <v>B1 (1)</v>
      </c>
      <c r="M98" s="33" t="str">
        <f>VLOOKUP(L98,Sheet1!$A$1:$C$15,3,0)</f>
        <v>VNU-ETP 5</v>
      </c>
    </row>
    <row r="99" spans="1:13" ht="19.5" customHeight="1">
      <c r="A99" s="18">
        <v>91</v>
      </c>
      <c r="B99" s="24" t="s">
        <v>58</v>
      </c>
      <c r="C99" s="25" t="s">
        <v>57</v>
      </c>
      <c r="D99" s="20">
        <v>32</v>
      </c>
      <c r="E99" s="20">
        <v>13520218</v>
      </c>
      <c r="F99" s="20" t="s">
        <v>279</v>
      </c>
      <c r="G99" s="37">
        <v>56</v>
      </c>
      <c r="H99" s="18">
        <v>0</v>
      </c>
      <c r="I99" s="18">
        <v>24</v>
      </c>
      <c r="J99" s="33">
        <f t="shared" si="6"/>
        <v>80</v>
      </c>
      <c r="K99" s="18" t="str">
        <f>VLOOKUP(L99,Sheet1!$A$1:$B$15,2,0)</f>
        <v xml:space="preserve">Vỡ lòng </v>
      </c>
      <c r="L99" s="26" t="str">
        <f t="shared" si="5"/>
        <v>A1 (2)</v>
      </c>
      <c r="M99" s="33" t="str">
        <f>VLOOKUP(L99,Sheet1!$A$1:$C$15,3,0)</f>
        <v>VNU-ETP 2</v>
      </c>
    </row>
    <row r="100" spans="1:13" ht="19.5" customHeight="1">
      <c r="A100" s="18">
        <v>92</v>
      </c>
      <c r="B100" s="24" t="s">
        <v>68</v>
      </c>
      <c r="C100" s="25" t="s">
        <v>65</v>
      </c>
      <c r="D100" s="20">
        <v>38</v>
      </c>
      <c r="E100" s="20">
        <v>13520234</v>
      </c>
      <c r="F100" s="20" t="s">
        <v>279</v>
      </c>
      <c r="G100" s="37">
        <v>134</v>
      </c>
      <c r="H100" s="18">
        <v>32</v>
      </c>
      <c r="I100" s="18">
        <v>59</v>
      </c>
      <c r="J100" s="33">
        <f t="shared" si="6"/>
        <v>225</v>
      </c>
      <c r="K100" s="18" t="str">
        <f>VLOOKUP(L100,Sheet1!$A$1:$B$15,2,0)</f>
        <v>Trung cấp</v>
      </c>
      <c r="L100" s="26" t="str">
        <f t="shared" si="5"/>
        <v>B1 (3)</v>
      </c>
      <c r="M100" s="33" t="str">
        <f>VLOOKUP(L100,Sheet1!$A$1:$C$15,3,0)</f>
        <v>VNU-ETP 7</v>
      </c>
    </row>
    <row r="101" spans="1:13" ht="19.5" customHeight="1">
      <c r="A101" s="18">
        <v>93</v>
      </c>
      <c r="B101" s="24" t="s">
        <v>87</v>
      </c>
      <c r="C101" s="25" t="s">
        <v>85</v>
      </c>
      <c r="D101" s="20">
        <v>52</v>
      </c>
      <c r="E101" s="20">
        <v>13520355</v>
      </c>
      <c r="F101" s="20" t="s">
        <v>279</v>
      </c>
      <c r="G101" s="37">
        <v>65</v>
      </c>
      <c r="H101" s="18">
        <v>0</v>
      </c>
      <c r="I101" s="18">
        <v>17</v>
      </c>
      <c r="J101" s="33">
        <f t="shared" si="6"/>
        <v>82</v>
      </c>
      <c r="K101" s="18" t="str">
        <f>VLOOKUP(L101,Sheet1!$A$1:$B$15,2,0)</f>
        <v xml:space="preserve">Vỡ lòng </v>
      </c>
      <c r="L101" s="26" t="str">
        <f t="shared" si="5"/>
        <v>A1 (2)</v>
      </c>
      <c r="M101" s="33" t="str">
        <f>VLOOKUP(L101,Sheet1!$A$1:$C$15,3,0)</f>
        <v>VNU-ETP 2</v>
      </c>
    </row>
    <row r="102" spans="1:13" ht="19.5" customHeight="1">
      <c r="A102" s="18">
        <v>94</v>
      </c>
      <c r="B102" s="24" t="s">
        <v>88</v>
      </c>
      <c r="C102" s="25" t="s">
        <v>85</v>
      </c>
      <c r="D102" s="20">
        <v>53</v>
      </c>
      <c r="E102" s="20">
        <v>13520369</v>
      </c>
      <c r="F102" s="20" t="s">
        <v>279</v>
      </c>
      <c r="G102" s="37">
        <v>121</v>
      </c>
      <c r="H102" s="18">
        <v>40</v>
      </c>
      <c r="I102" s="18">
        <v>64</v>
      </c>
      <c r="J102" s="33">
        <f t="shared" si="6"/>
        <v>225</v>
      </c>
      <c r="K102" s="18" t="str">
        <f>VLOOKUP(L102,Sheet1!$A$1:$B$15,2,0)</f>
        <v>Trung cấp</v>
      </c>
      <c r="L102" s="26" t="str">
        <f t="shared" si="5"/>
        <v>B1 (3)</v>
      </c>
      <c r="M102" s="33" t="str">
        <f>VLOOKUP(L102,Sheet1!$A$1:$C$15,3,0)</f>
        <v>VNU-ETP 7</v>
      </c>
    </row>
    <row r="103" spans="1:13" ht="19.5" customHeight="1">
      <c r="A103" s="18">
        <v>95</v>
      </c>
      <c r="B103" s="24" t="s">
        <v>91</v>
      </c>
      <c r="C103" s="25" t="s">
        <v>92</v>
      </c>
      <c r="D103" s="20">
        <v>55</v>
      </c>
      <c r="E103" s="20">
        <v>13520371</v>
      </c>
      <c r="F103" s="20" t="s">
        <v>279</v>
      </c>
      <c r="G103" s="37">
        <v>106</v>
      </c>
      <c r="H103" s="18">
        <v>21</v>
      </c>
      <c r="I103" s="18">
        <v>31</v>
      </c>
      <c r="J103" s="33">
        <f t="shared" si="6"/>
        <v>158</v>
      </c>
      <c r="K103" s="18" t="str">
        <f>VLOOKUP(L103,Sheet1!$A$1:$B$15,2,0)</f>
        <v>Sơ trung cấp</v>
      </c>
      <c r="L103" s="26" t="str">
        <f t="shared" si="5"/>
        <v>B1 (1)</v>
      </c>
      <c r="M103" s="33" t="str">
        <f>VLOOKUP(L103,Sheet1!$A$1:$C$15,3,0)</f>
        <v>VNU-ETP 5</v>
      </c>
    </row>
    <row r="104" spans="1:13" ht="19.5" customHeight="1">
      <c r="A104" s="18">
        <v>96</v>
      </c>
      <c r="B104" s="24" t="s">
        <v>104</v>
      </c>
      <c r="C104" s="25" t="s">
        <v>105</v>
      </c>
      <c r="D104" s="20">
        <v>64</v>
      </c>
      <c r="E104" s="20">
        <v>13520419</v>
      </c>
      <c r="F104" s="20" t="s">
        <v>279</v>
      </c>
      <c r="G104" s="37">
        <v>99</v>
      </c>
      <c r="H104" s="18">
        <v>44</v>
      </c>
      <c r="I104" s="18">
        <v>52</v>
      </c>
      <c r="J104" s="33">
        <f t="shared" si="6"/>
        <v>195</v>
      </c>
      <c r="K104" s="18" t="str">
        <f>VLOOKUP(L104,Sheet1!$A$1:$B$15,2,0)</f>
        <v>Sơ trung cấp</v>
      </c>
      <c r="L104" s="26" t="str">
        <f t="shared" si="5"/>
        <v>B1 (2)</v>
      </c>
      <c r="M104" s="33" t="str">
        <f>VLOOKUP(L104,Sheet1!$A$1:$C$15,3,0)</f>
        <v>VNU-ETP 6</v>
      </c>
    </row>
    <row r="105" spans="1:13" ht="19.5" customHeight="1">
      <c r="A105" s="18">
        <v>97</v>
      </c>
      <c r="B105" s="24" t="s">
        <v>109</v>
      </c>
      <c r="C105" s="25" t="s">
        <v>108</v>
      </c>
      <c r="D105" s="20">
        <v>68</v>
      </c>
      <c r="E105" s="20">
        <v>13520459</v>
      </c>
      <c r="F105" s="20" t="s">
        <v>279</v>
      </c>
      <c r="G105" s="37">
        <v>103</v>
      </c>
      <c r="H105" s="18">
        <v>48</v>
      </c>
      <c r="I105" s="18">
        <v>51</v>
      </c>
      <c r="J105" s="33">
        <f t="shared" si="6"/>
        <v>202</v>
      </c>
      <c r="K105" s="18" t="str">
        <f>VLOOKUP(L105,Sheet1!$A$1:$B$15,2,0)</f>
        <v>Trung cấp</v>
      </c>
      <c r="L105" s="26" t="str">
        <f t="shared" ref="L105:L124" si="7">IF(J105&gt;=376,"C2 (2)",IF(J105&gt;=351,"C2 (1)",IF(J105&gt;=326,"C1 (2)",IF(J105&gt;=301,"C1 (1)",IF(J105&gt;=276,"B2 (2)",IF(J105&gt;=251,"B2 (1)",IF(J105&gt;=226,"B1 (4)",IF(J105&gt;=201,"B1 (3)",IF(J105&gt;=176,"B1 (2)",IF(J105&gt;=151,"B1 (1)",IF(J105&gt;=126,"A2 (2)",IF(J105&gt;=101,"A2 (1)",IF(J105&gt;=76,"A1 (2)","A1 (1)")))))))))))))</f>
        <v>B1 (3)</v>
      </c>
      <c r="M105" s="33" t="str">
        <f>VLOOKUP(L105,Sheet1!$A$1:$C$15,3,0)</f>
        <v>VNU-ETP 7</v>
      </c>
    </row>
    <row r="106" spans="1:13" ht="19.5" customHeight="1">
      <c r="A106" s="18">
        <v>98</v>
      </c>
      <c r="B106" s="24" t="s">
        <v>82</v>
      </c>
      <c r="C106" s="25" t="s">
        <v>116</v>
      </c>
      <c r="D106" s="20">
        <v>77</v>
      </c>
      <c r="E106" s="20">
        <v>13520484</v>
      </c>
      <c r="F106" s="20" t="s">
        <v>279</v>
      </c>
      <c r="G106" s="37">
        <v>66</v>
      </c>
      <c r="H106" s="18">
        <v>36</v>
      </c>
      <c r="I106" s="18">
        <v>33</v>
      </c>
      <c r="J106" s="33">
        <f t="shared" ref="J106:J124" si="8">G106+H106+I106</f>
        <v>135</v>
      </c>
      <c r="K106" s="18" t="str">
        <f>VLOOKUP(L106,Sheet1!$A$1:$B$15,2,0)</f>
        <v>Sơ cấp</v>
      </c>
      <c r="L106" s="26" t="str">
        <f t="shared" si="7"/>
        <v>A2 (2)</v>
      </c>
      <c r="M106" s="33" t="str">
        <f>VLOOKUP(L106,Sheet1!$A$1:$C$15,3,0)</f>
        <v>VNU-ETP 4</v>
      </c>
    </row>
    <row r="107" spans="1:13" ht="19.5" customHeight="1">
      <c r="A107" s="18">
        <v>99</v>
      </c>
      <c r="B107" s="24" t="s">
        <v>148</v>
      </c>
      <c r="C107" s="25" t="s">
        <v>147</v>
      </c>
      <c r="D107" s="20">
        <v>99</v>
      </c>
      <c r="E107" s="20">
        <v>13520667</v>
      </c>
      <c r="F107" s="20" t="s">
        <v>279</v>
      </c>
      <c r="G107" s="37">
        <v>104</v>
      </c>
      <c r="H107" s="18">
        <v>12</v>
      </c>
      <c r="I107" s="18">
        <v>40</v>
      </c>
      <c r="J107" s="33">
        <f t="shared" si="8"/>
        <v>156</v>
      </c>
      <c r="K107" s="18" t="str">
        <f>VLOOKUP(L107,Sheet1!$A$1:$B$15,2,0)</f>
        <v>Sơ trung cấp</v>
      </c>
      <c r="L107" s="26" t="str">
        <f t="shared" si="7"/>
        <v>B1 (1)</v>
      </c>
      <c r="M107" s="33" t="str">
        <f>VLOOKUP(L107,Sheet1!$A$1:$C$15,3,0)</f>
        <v>VNU-ETP 5</v>
      </c>
    </row>
    <row r="108" spans="1:13" ht="19.5" customHeight="1">
      <c r="A108" s="18">
        <v>100</v>
      </c>
      <c r="B108" s="24" t="s">
        <v>158</v>
      </c>
      <c r="C108" s="25" t="s">
        <v>159</v>
      </c>
      <c r="D108" s="20">
        <v>107</v>
      </c>
      <c r="E108" s="20" t="s">
        <v>160</v>
      </c>
      <c r="F108" s="20" t="s">
        <v>279</v>
      </c>
      <c r="G108" s="37">
        <v>115</v>
      </c>
      <c r="H108" s="18">
        <v>12</v>
      </c>
      <c r="I108" s="18">
        <v>55</v>
      </c>
      <c r="J108" s="33">
        <f t="shared" si="8"/>
        <v>182</v>
      </c>
      <c r="K108" s="18" t="str">
        <f>VLOOKUP(L108,Sheet1!$A$1:$B$15,2,0)</f>
        <v>Sơ trung cấp</v>
      </c>
      <c r="L108" s="26" t="str">
        <f t="shared" si="7"/>
        <v>B1 (2)</v>
      </c>
      <c r="M108" s="33" t="str">
        <f>VLOOKUP(L108,Sheet1!$A$1:$C$15,3,0)</f>
        <v>VNU-ETP 6</v>
      </c>
    </row>
    <row r="109" spans="1:13" ht="19.5" customHeight="1">
      <c r="A109" s="18">
        <v>101</v>
      </c>
      <c r="B109" s="24" t="s">
        <v>185</v>
      </c>
      <c r="C109" s="25" t="s">
        <v>184</v>
      </c>
      <c r="D109" s="20">
        <v>125</v>
      </c>
      <c r="E109" s="20">
        <v>13520892</v>
      </c>
      <c r="F109" s="20" t="s">
        <v>279</v>
      </c>
      <c r="G109" s="37">
        <v>138</v>
      </c>
      <c r="H109" s="18">
        <v>41</v>
      </c>
      <c r="I109" s="18">
        <v>64</v>
      </c>
      <c r="J109" s="33">
        <f t="shared" si="8"/>
        <v>243</v>
      </c>
      <c r="K109" s="18" t="str">
        <f>VLOOKUP(L109,Sheet1!$A$1:$B$15,2,0)</f>
        <v>Trung cấp</v>
      </c>
      <c r="L109" s="26" t="str">
        <f t="shared" si="7"/>
        <v>B1 (4)</v>
      </c>
      <c r="M109" s="33" t="str">
        <f>VLOOKUP(L109,Sheet1!$A$1:$C$15,3,0)</f>
        <v>VNU-ETP 8</v>
      </c>
    </row>
    <row r="110" spans="1:13" ht="19.5" customHeight="1">
      <c r="A110" s="18">
        <v>102</v>
      </c>
      <c r="B110" s="24" t="s">
        <v>193</v>
      </c>
      <c r="C110" s="25" t="s">
        <v>194</v>
      </c>
      <c r="D110" s="20">
        <v>132</v>
      </c>
      <c r="E110" s="20">
        <v>13520933</v>
      </c>
      <c r="F110" s="20" t="s">
        <v>279</v>
      </c>
      <c r="G110" s="37">
        <v>96</v>
      </c>
      <c r="H110" s="18">
        <v>33</v>
      </c>
      <c r="I110" s="18">
        <v>38</v>
      </c>
      <c r="J110" s="33">
        <f t="shared" si="8"/>
        <v>167</v>
      </c>
      <c r="K110" s="18" t="str">
        <f>VLOOKUP(L110,Sheet1!$A$1:$B$15,2,0)</f>
        <v>Sơ trung cấp</v>
      </c>
      <c r="L110" s="26" t="str">
        <f t="shared" si="7"/>
        <v>B1 (1)</v>
      </c>
      <c r="M110" s="33" t="str">
        <f>VLOOKUP(L110,Sheet1!$A$1:$C$15,3,0)</f>
        <v>VNU-ETP 5</v>
      </c>
    </row>
    <row r="111" spans="1:13" ht="19.5" customHeight="1">
      <c r="A111" s="18">
        <v>103</v>
      </c>
      <c r="B111" s="24" t="s">
        <v>195</v>
      </c>
      <c r="C111" s="25" t="s">
        <v>196</v>
      </c>
      <c r="D111" s="20">
        <v>134</v>
      </c>
      <c r="E111" s="20" t="s">
        <v>197</v>
      </c>
      <c r="F111" s="20" t="s">
        <v>279</v>
      </c>
      <c r="G111" s="37">
        <v>98</v>
      </c>
      <c r="H111" s="18">
        <v>12</v>
      </c>
      <c r="I111" s="18">
        <v>59</v>
      </c>
      <c r="J111" s="33">
        <f t="shared" si="8"/>
        <v>169</v>
      </c>
      <c r="K111" s="18" t="str">
        <f>VLOOKUP(L111,Sheet1!$A$1:$B$15,2,0)</f>
        <v>Sơ trung cấp</v>
      </c>
      <c r="L111" s="26" t="str">
        <f t="shared" si="7"/>
        <v>B1 (1)</v>
      </c>
      <c r="M111" s="33" t="str">
        <f>VLOOKUP(L111,Sheet1!$A$1:$C$15,3,0)</f>
        <v>VNU-ETP 5</v>
      </c>
    </row>
    <row r="112" spans="1:13" ht="19.5" customHeight="1">
      <c r="A112" s="18">
        <v>104</v>
      </c>
      <c r="B112" s="24" t="s">
        <v>0</v>
      </c>
      <c r="C112" s="25" t="s">
        <v>1</v>
      </c>
      <c r="D112" s="20">
        <v>1</v>
      </c>
      <c r="E112" s="20" t="s">
        <v>2</v>
      </c>
      <c r="F112" s="20" t="s">
        <v>280</v>
      </c>
      <c r="G112" s="37">
        <v>151</v>
      </c>
      <c r="H112" s="18">
        <v>76</v>
      </c>
      <c r="I112" s="18">
        <v>61</v>
      </c>
      <c r="J112" s="33">
        <f t="shared" si="8"/>
        <v>288</v>
      </c>
      <c r="K112" s="18" t="str">
        <f>VLOOKUP(L112,Sheet1!$A$1:$B$15,2,0)</f>
        <v>Cao trung cấp</v>
      </c>
      <c r="L112" s="26" t="str">
        <f t="shared" si="7"/>
        <v>B2 (2)</v>
      </c>
      <c r="M112" s="33" t="str">
        <f>VLOOKUP(L112,Sheet1!$A$1:$C$15,3,0)</f>
        <v>VNU-ETP 10</v>
      </c>
    </row>
    <row r="113" spans="1:13" ht="19.5" customHeight="1">
      <c r="A113" s="18">
        <v>105</v>
      </c>
      <c r="B113" s="24" t="s">
        <v>59</v>
      </c>
      <c r="C113" s="25" t="s">
        <v>60</v>
      </c>
      <c r="D113" s="20">
        <v>34</v>
      </c>
      <c r="E113" s="20" t="s">
        <v>61</v>
      </c>
      <c r="F113" s="20" t="s">
        <v>280</v>
      </c>
      <c r="G113" s="37">
        <v>127</v>
      </c>
      <c r="H113" s="18">
        <v>0</v>
      </c>
      <c r="I113" s="18">
        <v>25</v>
      </c>
      <c r="J113" s="33">
        <f t="shared" si="8"/>
        <v>152</v>
      </c>
      <c r="K113" s="18" t="str">
        <f>VLOOKUP(L113,Sheet1!$A$1:$B$15,2,0)</f>
        <v>Sơ trung cấp</v>
      </c>
      <c r="L113" s="26" t="str">
        <f t="shared" si="7"/>
        <v>B1 (1)</v>
      </c>
      <c r="M113" s="33" t="str">
        <f>VLOOKUP(L113,Sheet1!$A$1:$C$15,3,0)</f>
        <v>VNU-ETP 5</v>
      </c>
    </row>
    <row r="114" spans="1:13" ht="19.5" customHeight="1">
      <c r="A114" s="18">
        <v>106</v>
      </c>
      <c r="B114" s="24" t="s">
        <v>69</v>
      </c>
      <c r="C114" s="25" t="s">
        <v>70</v>
      </c>
      <c r="D114" s="20">
        <v>39</v>
      </c>
      <c r="E114" s="20" t="s">
        <v>71</v>
      </c>
      <c r="F114" s="20" t="s">
        <v>280</v>
      </c>
      <c r="G114" s="37">
        <v>85</v>
      </c>
      <c r="H114" s="18">
        <v>32</v>
      </c>
      <c r="I114" s="18">
        <v>38</v>
      </c>
      <c r="J114" s="33">
        <f t="shared" si="8"/>
        <v>155</v>
      </c>
      <c r="K114" s="18" t="str">
        <f>VLOOKUP(L114,Sheet1!$A$1:$B$15,2,0)</f>
        <v>Sơ trung cấp</v>
      </c>
      <c r="L114" s="26" t="str">
        <f t="shared" si="7"/>
        <v>B1 (1)</v>
      </c>
      <c r="M114" s="33" t="str">
        <f>VLOOKUP(L114,Sheet1!$A$1:$C$15,3,0)</f>
        <v>VNU-ETP 5</v>
      </c>
    </row>
    <row r="115" spans="1:13" ht="19.5" customHeight="1">
      <c r="A115" s="18">
        <v>107</v>
      </c>
      <c r="B115" s="24" t="s">
        <v>151</v>
      </c>
      <c r="C115" s="25" t="s">
        <v>152</v>
      </c>
      <c r="D115" s="20">
        <v>104</v>
      </c>
      <c r="E115" s="20" t="s">
        <v>153</v>
      </c>
      <c r="F115" s="20" t="s">
        <v>280</v>
      </c>
      <c r="G115" s="37">
        <v>57</v>
      </c>
      <c r="H115" s="18">
        <v>0</v>
      </c>
      <c r="I115" s="18">
        <v>10</v>
      </c>
      <c r="J115" s="33">
        <f t="shared" si="8"/>
        <v>67</v>
      </c>
      <c r="K115" s="18" t="str">
        <f>VLOOKUP(L115,Sheet1!$A$1:$B$15,2,0)</f>
        <v xml:space="preserve">Vỡ lòng </v>
      </c>
      <c r="L115" s="26" t="str">
        <f t="shared" si="7"/>
        <v>A1 (1)</v>
      </c>
      <c r="M115" s="33" t="str">
        <f>VLOOKUP(L115,Sheet1!$A$1:$C$15,3,0)</f>
        <v>VNU-ETP 1</v>
      </c>
    </row>
    <row r="116" spans="1:13" ht="19.5" customHeight="1">
      <c r="A116" s="18">
        <v>108</v>
      </c>
      <c r="B116" s="24" t="s">
        <v>154</v>
      </c>
      <c r="C116" s="25" t="s">
        <v>152</v>
      </c>
      <c r="D116" s="20">
        <v>105</v>
      </c>
      <c r="E116" s="20" t="s">
        <v>155</v>
      </c>
      <c r="F116" s="20" t="s">
        <v>280</v>
      </c>
      <c r="G116" s="37">
        <v>163</v>
      </c>
      <c r="H116" s="18">
        <v>49</v>
      </c>
      <c r="I116" s="18">
        <v>61</v>
      </c>
      <c r="J116" s="33">
        <f t="shared" si="8"/>
        <v>273</v>
      </c>
      <c r="K116" s="18" t="str">
        <f>VLOOKUP(L116,Sheet1!$A$1:$B$15,2,0)</f>
        <v>Cao trung cấp</v>
      </c>
      <c r="L116" s="26" t="str">
        <f t="shared" si="7"/>
        <v>B2 (1)</v>
      </c>
      <c r="M116" s="33" t="str">
        <f>VLOOKUP(L116,Sheet1!$A$1:$C$15,3,0)</f>
        <v>VNU-ETP 9</v>
      </c>
    </row>
    <row r="117" spans="1:13" ht="19.5" customHeight="1">
      <c r="A117" s="18">
        <v>109</v>
      </c>
      <c r="B117" s="24" t="s">
        <v>214</v>
      </c>
      <c r="C117" s="25" t="s">
        <v>212</v>
      </c>
      <c r="D117" s="20">
        <v>147</v>
      </c>
      <c r="E117" s="20" t="s">
        <v>215</v>
      </c>
      <c r="F117" s="20" t="s">
        <v>280</v>
      </c>
      <c r="G117" s="37">
        <v>114</v>
      </c>
      <c r="H117" s="18">
        <v>52</v>
      </c>
      <c r="I117" s="18">
        <v>65</v>
      </c>
      <c r="J117" s="33">
        <f t="shared" si="8"/>
        <v>231</v>
      </c>
      <c r="K117" s="18" t="str">
        <f>VLOOKUP(L117,Sheet1!$A$1:$B$15,2,0)</f>
        <v>Trung cấp</v>
      </c>
      <c r="L117" s="26" t="str">
        <f t="shared" si="7"/>
        <v>B1 (4)</v>
      </c>
      <c r="M117" s="33" t="str">
        <f>VLOOKUP(L117,Sheet1!$A$1:$C$15,3,0)</f>
        <v>VNU-ETP 8</v>
      </c>
    </row>
    <row r="118" spans="1:13" ht="19.5" customHeight="1">
      <c r="A118" s="18">
        <v>110</v>
      </c>
      <c r="B118" s="27" t="s">
        <v>219</v>
      </c>
      <c r="C118" s="29" t="s">
        <v>117</v>
      </c>
      <c r="D118" s="28">
        <v>244</v>
      </c>
      <c r="E118" s="20" t="s">
        <v>277</v>
      </c>
      <c r="F118" s="20" t="s">
        <v>280</v>
      </c>
      <c r="G118" s="28">
        <v>89</v>
      </c>
      <c r="H118" s="18">
        <v>20</v>
      </c>
      <c r="I118" s="18">
        <v>17</v>
      </c>
      <c r="J118" s="33">
        <f t="shared" si="8"/>
        <v>126</v>
      </c>
      <c r="K118" s="18" t="str">
        <f>VLOOKUP(L118,Sheet1!$A$1:$B$15,2,0)</f>
        <v>Sơ cấp</v>
      </c>
      <c r="L118" s="26" t="str">
        <f t="shared" si="7"/>
        <v>A2 (2)</v>
      </c>
      <c r="M118" s="33" t="str">
        <f>VLOOKUP(L118,Sheet1!$A$1:$C$15,3,0)</f>
        <v>VNU-ETP 4</v>
      </c>
    </row>
    <row r="119" spans="1:13" ht="19.5" customHeight="1">
      <c r="A119" s="18">
        <v>111</v>
      </c>
      <c r="B119" s="24" t="s">
        <v>9</v>
      </c>
      <c r="C119" s="25" t="s">
        <v>10</v>
      </c>
      <c r="D119" s="20">
        <v>8</v>
      </c>
      <c r="E119" s="20" t="s">
        <v>11</v>
      </c>
      <c r="F119" s="20" t="s">
        <v>281</v>
      </c>
      <c r="G119" s="37">
        <v>162</v>
      </c>
      <c r="H119" s="18">
        <v>20</v>
      </c>
      <c r="I119" s="18">
        <v>62</v>
      </c>
      <c r="J119" s="33">
        <f t="shared" si="8"/>
        <v>244</v>
      </c>
      <c r="K119" s="18" t="str">
        <f>VLOOKUP(L119,Sheet1!$A$1:$B$15,2,0)</f>
        <v>Trung cấp</v>
      </c>
      <c r="L119" s="26" t="str">
        <f t="shared" si="7"/>
        <v>B1 (4)</v>
      </c>
      <c r="M119" s="33" t="str">
        <f>VLOOKUP(L119,Sheet1!$A$1:$C$15,3,0)</f>
        <v>VNU-ETP 8</v>
      </c>
    </row>
    <row r="120" spans="1:13" ht="19.5" customHeight="1">
      <c r="A120" s="18">
        <v>112</v>
      </c>
      <c r="B120" s="24" t="s">
        <v>89</v>
      </c>
      <c r="C120" s="25" t="s">
        <v>85</v>
      </c>
      <c r="D120" s="20">
        <v>54</v>
      </c>
      <c r="E120" s="20" t="s">
        <v>90</v>
      </c>
      <c r="F120" s="20" t="s">
        <v>281</v>
      </c>
      <c r="G120" s="37">
        <v>136</v>
      </c>
      <c r="H120" s="18">
        <v>24</v>
      </c>
      <c r="I120" s="18">
        <v>68</v>
      </c>
      <c r="J120" s="33">
        <f t="shared" si="8"/>
        <v>228</v>
      </c>
      <c r="K120" s="18" t="str">
        <f>VLOOKUP(L120,Sheet1!$A$1:$B$15,2,0)</f>
        <v>Trung cấp</v>
      </c>
      <c r="L120" s="26" t="str">
        <f t="shared" si="7"/>
        <v>B1 (4)</v>
      </c>
      <c r="M120" s="33" t="str">
        <f>VLOOKUP(L120,Sheet1!$A$1:$C$15,3,0)</f>
        <v>VNU-ETP 8</v>
      </c>
    </row>
    <row r="121" spans="1:13" ht="19.5" customHeight="1">
      <c r="A121" s="18">
        <v>113</v>
      </c>
      <c r="B121" s="24" t="s">
        <v>174</v>
      </c>
      <c r="C121" s="25" t="s">
        <v>175</v>
      </c>
      <c r="D121" s="20">
        <v>118</v>
      </c>
      <c r="E121" s="20" t="s">
        <v>176</v>
      </c>
      <c r="F121" s="20" t="s">
        <v>281</v>
      </c>
      <c r="G121" s="37">
        <v>87</v>
      </c>
      <c r="H121" s="18">
        <v>25</v>
      </c>
      <c r="I121" s="18">
        <v>12</v>
      </c>
      <c r="J121" s="33">
        <f t="shared" si="8"/>
        <v>124</v>
      </c>
      <c r="K121" s="18" t="str">
        <f>VLOOKUP(L121,Sheet1!$A$1:$B$15,2,0)</f>
        <v>Sơ cấp</v>
      </c>
      <c r="L121" s="26" t="str">
        <f t="shared" si="7"/>
        <v>A2 (1)</v>
      </c>
      <c r="M121" s="33" t="str">
        <f>VLOOKUP(L121,Sheet1!$A$1:$C$15,3,0)</f>
        <v>VNU-ETP 3</v>
      </c>
    </row>
    <row r="122" spans="1:13" ht="19.5" customHeight="1">
      <c r="A122" s="18">
        <v>114</v>
      </c>
      <c r="B122" s="24" t="s">
        <v>181</v>
      </c>
      <c r="C122" s="25" t="s">
        <v>180</v>
      </c>
      <c r="D122" s="20">
        <v>121</v>
      </c>
      <c r="E122" s="23" t="s">
        <v>182</v>
      </c>
      <c r="F122" s="23" t="s">
        <v>282</v>
      </c>
      <c r="G122" s="37">
        <v>65</v>
      </c>
      <c r="H122" s="18">
        <v>0</v>
      </c>
      <c r="I122" s="18">
        <v>0</v>
      </c>
      <c r="J122" s="33">
        <f t="shared" si="8"/>
        <v>65</v>
      </c>
      <c r="K122" s="18" t="str">
        <f>VLOOKUP(L122,Sheet1!$A$1:$B$15,2,0)</f>
        <v xml:space="preserve">Vỡ lòng </v>
      </c>
      <c r="L122" s="26" t="str">
        <f t="shared" si="7"/>
        <v>A1 (1)</v>
      </c>
      <c r="M122" s="33" t="str">
        <f>VLOOKUP(L122,Sheet1!$A$1:$C$15,3,0)</f>
        <v>VNU-ETP 1</v>
      </c>
    </row>
    <row r="123" spans="1:13" ht="19.5" customHeight="1">
      <c r="A123" s="18">
        <v>115</v>
      </c>
      <c r="B123" s="24" t="s">
        <v>206</v>
      </c>
      <c r="C123" s="25" t="s">
        <v>203</v>
      </c>
      <c r="D123" s="32">
        <v>142</v>
      </c>
      <c r="E123" s="20" t="s">
        <v>207</v>
      </c>
      <c r="F123" s="20" t="s">
        <v>282</v>
      </c>
      <c r="G123" s="38">
        <v>120</v>
      </c>
      <c r="H123" s="18">
        <v>12</v>
      </c>
      <c r="I123" s="18">
        <v>39</v>
      </c>
      <c r="J123" s="33">
        <f t="shared" si="8"/>
        <v>171</v>
      </c>
      <c r="K123" s="18" t="str">
        <f>VLOOKUP(L123,Sheet1!$A$1:$B$15,2,0)</f>
        <v>Sơ trung cấp</v>
      </c>
      <c r="L123" s="26" t="str">
        <f t="shared" si="7"/>
        <v>B1 (1)</v>
      </c>
      <c r="M123" s="33" t="str">
        <f>VLOOKUP(L123,Sheet1!$A$1:$C$15,3,0)</f>
        <v>VNU-ETP 5</v>
      </c>
    </row>
    <row r="124" spans="1:13" ht="19.5" customHeight="1">
      <c r="A124" s="18">
        <v>116</v>
      </c>
      <c r="B124" s="27" t="s">
        <v>220</v>
      </c>
      <c r="C124" s="29" t="s">
        <v>218</v>
      </c>
      <c r="D124" s="28">
        <v>274</v>
      </c>
      <c r="E124" s="31"/>
      <c r="F124" s="31"/>
      <c r="G124" s="28">
        <v>101</v>
      </c>
      <c r="H124" s="18">
        <v>36</v>
      </c>
      <c r="I124" s="18">
        <v>44</v>
      </c>
      <c r="J124" s="33">
        <f t="shared" si="8"/>
        <v>181</v>
      </c>
      <c r="K124" s="18" t="str">
        <f>VLOOKUP(L124,Sheet1!$A$1:$B$15,2,0)</f>
        <v>Sơ trung cấp</v>
      </c>
      <c r="L124" s="26" t="str">
        <f t="shared" si="7"/>
        <v>B1 (2)</v>
      </c>
      <c r="M124" s="33" t="str">
        <f>VLOOKUP(L124,Sheet1!$A$1:$C$15,3,0)</f>
        <v>VNU-ETP 6</v>
      </c>
    </row>
    <row r="125" spans="1:13" ht="20.25" customHeight="1">
      <c r="M125" s="36"/>
    </row>
    <row r="126" spans="1:13" ht="20.25" customHeight="1" thickBot="1">
      <c r="B126" s="44"/>
      <c r="C126" s="12"/>
      <c r="D126" s="44"/>
      <c r="E126" s="44"/>
      <c r="F126" s="44"/>
      <c r="G126" s="44"/>
      <c r="H126" s="44"/>
      <c r="I126" s="44"/>
      <c r="J126" s="62" t="s">
        <v>283</v>
      </c>
      <c r="K126" s="62"/>
      <c r="L126" s="62"/>
      <c r="M126" s="62"/>
    </row>
    <row r="127" spans="1:13" ht="20.25" customHeight="1">
      <c r="B127" s="66" t="s">
        <v>286</v>
      </c>
      <c r="C127" s="52" t="s">
        <v>271</v>
      </c>
      <c r="D127" s="48">
        <f>COUNTIF($L$9:$L$124,"A1 (1)")</f>
        <v>5</v>
      </c>
      <c r="E127" s="49"/>
      <c r="F127" s="45" t="s">
        <v>257</v>
      </c>
      <c r="G127" s="48">
        <f>COUNTIF($L$9:$L$124,"B1 (1)")</f>
        <v>26</v>
      </c>
      <c r="H127" s="45" t="s">
        <v>236</v>
      </c>
      <c r="I127" s="48">
        <f>COUNTIF($L$9:$L$124,"C1 (1)")</f>
        <v>3</v>
      </c>
      <c r="J127" s="63" t="s">
        <v>284</v>
      </c>
      <c r="K127" s="64"/>
      <c r="L127" s="64"/>
      <c r="M127" s="64"/>
    </row>
    <row r="128" spans="1:13" ht="20.25" customHeight="1">
      <c r="B128" s="67"/>
      <c r="C128" s="40" t="s">
        <v>267</v>
      </c>
      <c r="D128" s="42">
        <f>COUNTIF($L$9:$L$124,"A1 (2)")</f>
        <v>6</v>
      </c>
      <c r="F128" s="46" t="s">
        <v>253</v>
      </c>
      <c r="G128" s="42">
        <f>COUNTIF($L$9:$L$124,"B1 (2)")</f>
        <v>16</v>
      </c>
      <c r="H128" s="46" t="s">
        <v>232</v>
      </c>
      <c r="I128" s="42">
        <f>COUNTIF($L$9:$L$124,"C1 (2)")</f>
        <v>0</v>
      </c>
      <c r="J128" s="12"/>
    </row>
    <row r="129" spans="2:13" ht="20.25" customHeight="1">
      <c r="B129" s="67"/>
      <c r="C129" s="41" t="s">
        <v>264</v>
      </c>
      <c r="D129" s="51">
        <f>COUNTIF($L$9:$L$124,"A2 (1)")</f>
        <v>8</v>
      </c>
      <c r="F129" s="50" t="s">
        <v>250</v>
      </c>
      <c r="G129" s="51">
        <f>COUNTIF($L$9:$L$124,"B1 (3)")</f>
        <v>14</v>
      </c>
      <c r="H129" s="50" t="s">
        <v>229</v>
      </c>
      <c r="I129" s="51">
        <f>COUNTIF($L$9:$L$124,"C2 (1)")</f>
        <v>1</v>
      </c>
      <c r="J129" s="12"/>
    </row>
    <row r="130" spans="2:13" ht="20.25" customHeight="1">
      <c r="B130" s="67"/>
      <c r="C130" s="46" t="s">
        <v>260</v>
      </c>
      <c r="D130" s="42">
        <f>COUNTIF($L$9:$L$124,"A2 (2)")</f>
        <v>10</v>
      </c>
      <c r="E130" s="53"/>
      <c r="F130" s="46" t="s">
        <v>246</v>
      </c>
      <c r="G130" s="42">
        <f>COUNTIF($L$9:$L$124,"B1 (4)")</f>
        <v>13</v>
      </c>
      <c r="H130" s="46" t="s">
        <v>225</v>
      </c>
      <c r="I130" s="42">
        <f>COUNTIF($L$9:$L$124,"C2 (2)")</f>
        <v>0</v>
      </c>
      <c r="J130" s="12"/>
    </row>
    <row r="131" spans="2:13" ht="20.25" customHeight="1">
      <c r="B131" s="67"/>
      <c r="C131" s="55"/>
      <c r="D131" s="39"/>
      <c r="E131" s="53"/>
      <c r="F131" s="46" t="s">
        <v>243</v>
      </c>
      <c r="G131" s="42">
        <f>COUNTIF($L$9:$L$124,"B2 (1)")</f>
        <v>11</v>
      </c>
      <c r="H131" s="58"/>
      <c r="I131" s="59"/>
      <c r="J131" s="12"/>
    </row>
    <row r="132" spans="2:13" ht="20.25" customHeight="1" thickBot="1">
      <c r="B132" s="68"/>
      <c r="C132" s="56"/>
      <c r="D132" s="57"/>
      <c r="E132" s="54"/>
      <c r="F132" s="47" t="s">
        <v>239</v>
      </c>
      <c r="G132" s="43">
        <f>COUNTIF($L$9:$L$124,"B2 (2)")</f>
        <v>3</v>
      </c>
      <c r="H132" s="60"/>
      <c r="I132" s="61"/>
      <c r="J132" s="63" t="s">
        <v>285</v>
      </c>
      <c r="K132" s="65"/>
      <c r="L132" s="65"/>
      <c r="M132" s="65"/>
    </row>
    <row r="133" spans="2:13" ht="20.25" customHeight="1">
      <c r="J133" s="16"/>
      <c r="K133" s="16"/>
      <c r="L133" s="16"/>
      <c r="M133" s="16"/>
    </row>
    <row r="134" spans="2:13" ht="20.25" customHeight="1">
      <c r="M134" s="36"/>
    </row>
    <row r="135" spans="2:13" ht="20.25" customHeight="1">
      <c r="M135" s="36"/>
    </row>
    <row r="136" spans="2:13" ht="20.25" customHeight="1">
      <c r="M136" s="36"/>
    </row>
    <row r="137" spans="2:13" ht="20.25" customHeight="1">
      <c r="M137" s="36"/>
    </row>
    <row r="138" spans="2:13" ht="20.25" customHeight="1">
      <c r="J138" s="16"/>
      <c r="K138" s="16"/>
      <c r="L138" s="16"/>
      <c r="M138" s="16"/>
    </row>
    <row r="139" spans="2:13" ht="20.25" customHeight="1">
      <c r="M139" s="36"/>
    </row>
    <row r="140" spans="2:13" ht="20.25" customHeight="1">
      <c r="M140" s="36"/>
    </row>
    <row r="141" spans="2:13" ht="20.25" customHeight="1">
      <c r="M141" s="36"/>
    </row>
    <row r="142" spans="2:13" ht="20.25" customHeight="1">
      <c r="M142" s="36"/>
    </row>
    <row r="143" spans="2:13" ht="20.25" customHeight="1">
      <c r="M143" s="36"/>
    </row>
    <row r="144" spans="2:13" ht="20.25" customHeight="1">
      <c r="M144" s="36"/>
    </row>
    <row r="145" spans="13:13" ht="20.25" customHeight="1">
      <c r="M145" s="36"/>
    </row>
    <row r="146" spans="13:13" ht="20.25" customHeight="1">
      <c r="M146" s="36"/>
    </row>
    <row r="147" spans="13:13" ht="20.25" customHeight="1">
      <c r="M147" s="36"/>
    </row>
    <row r="148" spans="13:13" ht="20.25" customHeight="1">
      <c r="M148" s="36"/>
    </row>
    <row r="149" spans="13:13" ht="20.25" customHeight="1">
      <c r="M149" s="36"/>
    </row>
    <row r="150" spans="13:13" ht="20.25" customHeight="1">
      <c r="M150" s="36"/>
    </row>
    <row r="151" spans="13:13" ht="20.25" customHeight="1">
      <c r="M151" s="36"/>
    </row>
    <row r="152" spans="13:13" ht="20.25" customHeight="1">
      <c r="M152" s="36"/>
    </row>
    <row r="153" spans="13:13" ht="20.25" customHeight="1">
      <c r="M153" s="36"/>
    </row>
    <row r="154" spans="13:13" ht="20.25" customHeight="1">
      <c r="M154" s="36"/>
    </row>
    <row r="155" spans="13:13" ht="20.25" customHeight="1">
      <c r="M155" s="36"/>
    </row>
    <row r="156" spans="13:13" ht="20.25" customHeight="1">
      <c r="M156" s="36"/>
    </row>
    <row r="157" spans="13:13" ht="20.25" customHeight="1">
      <c r="M157" s="36"/>
    </row>
    <row r="158" spans="13:13" ht="20.25" customHeight="1">
      <c r="M158" s="36"/>
    </row>
    <row r="159" spans="13:13" ht="20.25" customHeight="1">
      <c r="M159" s="36"/>
    </row>
    <row r="160" spans="13:13" ht="20.25" customHeight="1">
      <c r="M160" s="36"/>
    </row>
    <row r="161" spans="13:13" ht="20.25" customHeight="1">
      <c r="M161" s="36"/>
    </row>
    <row r="162" spans="13:13" ht="20.25" customHeight="1">
      <c r="M162" s="36"/>
    </row>
    <row r="163" spans="13:13" ht="20.25" customHeight="1">
      <c r="M163" s="36"/>
    </row>
    <row r="164" spans="13:13" ht="20.25" customHeight="1">
      <c r="M164" s="36"/>
    </row>
    <row r="165" spans="13:13" ht="20.25" customHeight="1">
      <c r="M165" s="36"/>
    </row>
    <row r="166" spans="13:13" ht="20.25" customHeight="1">
      <c r="M166" s="36"/>
    </row>
    <row r="167" spans="13:13" ht="20.25" customHeight="1">
      <c r="M167" s="36"/>
    </row>
    <row r="168" spans="13:13" ht="20.25" customHeight="1">
      <c r="M168" s="36"/>
    </row>
    <row r="169" spans="13:13" ht="20.25" customHeight="1">
      <c r="M169" s="36"/>
    </row>
    <row r="170" spans="13:13" ht="20.25" customHeight="1">
      <c r="M170" s="36"/>
    </row>
    <row r="171" spans="13:13" ht="20.25" customHeight="1">
      <c r="M171" s="36"/>
    </row>
    <row r="172" spans="13:13" ht="20.25" customHeight="1">
      <c r="M172" s="36"/>
    </row>
    <row r="173" spans="13:13" ht="20.25" customHeight="1">
      <c r="M173" s="36"/>
    </row>
    <row r="174" spans="13:13" ht="20.25" customHeight="1">
      <c r="M174" s="36"/>
    </row>
    <row r="175" spans="13:13" ht="20.25" customHeight="1">
      <c r="M175" s="36"/>
    </row>
    <row r="176" spans="13:13" ht="20.25" customHeight="1">
      <c r="M176" s="36"/>
    </row>
    <row r="177" spans="13:13" ht="20.25" customHeight="1">
      <c r="M177" s="36"/>
    </row>
    <row r="178" spans="13:13" ht="20.25" customHeight="1">
      <c r="M178" s="36"/>
    </row>
    <row r="179" spans="13:13" ht="20.25" customHeight="1">
      <c r="M179" s="36"/>
    </row>
    <row r="180" spans="13:13" ht="20.25" customHeight="1">
      <c r="M180" s="36"/>
    </row>
    <row r="181" spans="13:13" ht="20.25" customHeight="1">
      <c r="M181" s="36"/>
    </row>
    <row r="182" spans="13:13" ht="20.25" customHeight="1">
      <c r="M182" s="36"/>
    </row>
    <row r="183" spans="13:13" ht="20.25" customHeight="1">
      <c r="M183" s="36"/>
    </row>
    <row r="184" spans="13:13" ht="20.25" customHeight="1">
      <c r="M184" s="36"/>
    </row>
    <row r="185" spans="13:13" ht="20.25" customHeight="1">
      <c r="M185" s="36"/>
    </row>
    <row r="186" spans="13:13" ht="20.25" customHeight="1">
      <c r="M186" s="36"/>
    </row>
    <row r="187" spans="13:13" ht="20.25" customHeight="1">
      <c r="M187" s="36"/>
    </row>
    <row r="188" spans="13:13" ht="20.25" customHeight="1">
      <c r="M188" s="36"/>
    </row>
    <row r="189" spans="13:13" ht="20.25" customHeight="1">
      <c r="M189" s="36"/>
    </row>
    <row r="190" spans="13:13" ht="20.25" customHeight="1">
      <c r="M190" s="36"/>
    </row>
    <row r="191" spans="13:13" ht="20.25" customHeight="1">
      <c r="M191" s="36"/>
    </row>
    <row r="192" spans="13:13" ht="20.25" customHeight="1">
      <c r="M192" s="36"/>
    </row>
    <row r="193" spans="13:13" ht="20.25" customHeight="1">
      <c r="M193" s="36"/>
    </row>
    <row r="194" spans="13:13" ht="20.25" customHeight="1">
      <c r="M194" s="36"/>
    </row>
    <row r="195" spans="13:13" ht="20.25" customHeight="1">
      <c r="M195" s="36"/>
    </row>
    <row r="196" spans="13:13" ht="20.25" customHeight="1">
      <c r="M196" s="36"/>
    </row>
    <row r="197" spans="13:13" ht="20.25" customHeight="1">
      <c r="M197" s="36"/>
    </row>
    <row r="198" spans="13:13" ht="20.25" customHeight="1">
      <c r="M198" s="36"/>
    </row>
    <row r="199" spans="13:13" ht="20.25" customHeight="1">
      <c r="M199" s="36"/>
    </row>
    <row r="200" spans="13:13" ht="20.25" customHeight="1">
      <c r="M200" s="36"/>
    </row>
    <row r="201" spans="13:13" ht="20.25" customHeight="1">
      <c r="M201" s="36"/>
    </row>
    <row r="202" spans="13:13" ht="20.25" customHeight="1">
      <c r="M202" s="36"/>
    </row>
    <row r="203" spans="13:13" ht="20.25" customHeight="1">
      <c r="M203" s="36"/>
    </row>
    <row r="204" spans="13:13" ht="20.25" customHeight="1">
      <c r="M204" s="36"/>
    </row>
    <row r="205" spans="13:13" ht="20.25" customHeight="1">
      <c r="M205" s="36"/>
    </row>
    <row r="206" spans="13:13" ht="20.25" customHeight="1">
      <c r="M206" s="36"/>
    </row>
    <row r="207" spans="13:13" ht="20.25" customHeight="1">
      <c r="M207" s="36"/>
    </row>
    <row r="208" spans="13:13" ht="20.25" customHeight="1">
      <c r="M208" s="36"/>
    </row>
    <row r="209" spans="13:13" ht="20.25" customHeight="1">
      <c r="M209" s="36"/>
    </row>
    <row r="210" spans="13:13" ht="20.25" customHeight="1">
      <c r="M210" s="36"/>
    </row>
    <row r="211" spans="13:13" ht="20.25" customHeight="1">
      <c r="M211" s="36"/>
    </row>
    <row r="212" spans="13:13" ht="20.25" customHeight="1">
      <c r="M212" s="36"/>
    </row>
    <row r="213" spans="13:13" ht="20.25" customHeight="1">
      <c r="M213" s="36"/>
    </row>
  </sheetData>
  <sortState ref="B10:L123">
    <sortCondition ref="F10:F123"/>
  </sortState>
  <mergeCells count="21">
    <mergeCell ref="D7:D8"/>
    <mergeCell ref="E7:E8"/>
    <mergeCell ref="F7:F8"/>
    <mergeCell ref="G7:I7"/>
    <mergeCell ref="M7:M8"/>
    <mergeCell ref="J126:M126"/>
    <mergeCell ref="J127:M127"/>
    <mergeCell ref="J132:M132"/>
    <mergeCell ref="B127:B132"/>
    <mergeCell ref="J1:M1"/>
    <mergeCell ref="J2:M2"/>
    <mergeCell ref="A4:M4"/>
    <mergeCell ref="A5:M5"/>
    <mergeCell ref="K7:K8"/>
    <mergeCell ref="L7:L8"/>
    <mergeCell ref="J7:J8"/>
    <mergeCell ref="A7:A8"/>
    <mergeCell ref="A1:D1"/>
    <mergeCell ref="A2:D2"/>
    <mergeCell ref="B7:B8"/>
    <mergeCell ref="C7:C8"/>
  </mergeCells>
  <pageMargins left="0.4" right="0.5" top="0.5" bottom="0.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2" sqref="E2"/>
    </sheetView>
  </sheetViews>
  <sheetFormatPr defaultColWidth="20.5703125" defaultRowHeight="24" customHeight="1"/>
  <cols>
    <col min="1" max="16384" width="20.5703125" style="1"/>
  </cols>
  <sheetData>
    <row r="1" spans="1:5" ht="24" customHeight="1">
      <c r="A1" s="2" t="s">
        <v>221</v>
      </c>
      <c r="B1" s="7" t="s">
        <v>222</v>
      </c>
      <c r="C1" s="2" t="s">
        <v>223</v>
      </c>
      <c r="D1" s="2" t="s">
        <v>224</v>
      </c>
    </row>
    <row r="2" spans="1:5" ht="24" customHeight="1">
      <c r="A2" s="5" t="s">
        <v>225</v>
      </c>
      <c r="B2" s="8" t="s">
        <v>226</v>
      </c>
      <c r="C2" s="6" t="s">
        <v>227</v>
      </c>
      <c r="D2" s="3" t="s">
        <v>228</v>
      </c>
      <c r="E2" s="10"/>
    </row>
    <row r="3" spans="1:5" ht="24" customHeight="1">
      <c r="A3" s="5" t="s">
        <v>229</v>
      </c>
      <c r="B3" s="8" t="s">
        <v>226</v>
      </c>
      <c r="C3" s="6" t="s">
        <v>230</v>
      </c>
      <c r="D3" s="3" t="s">
        <v>231</v>
      </c>
      <c r="E3" s="10"/>
    </row>
    <row r="4" spans="1:5" ht="24" customHeight="1">
      <c r="A4" s="3" t="s">
        <v>232</v>
      </c>
      <c r="B4" s="8" t="s">
        <v>233</v>
      </c>
      <c r="C4" s="3" t="s">
        <v>234</v>
      </c>
      <c r="D4" s="3" t="s">
        <v>235</v>
      </c>
      <c r="E4" s="10"/>
    </row>
    <row r="5" spans="1:5" ht="24" customHeight="1">
      <c r="A5" s="3" t="s">
        <v>236</v>
      </c>
      <c r="B5" s="8" t="s">
        <v>233</v>
      </c>
      <c r="C5" s="3" t="s">
        <v>237</v>
      </c>
      <c r="D5" s="3" t="s">
        <v>238</v>
      </c>
      <c r="E5" s="10"/>
    </row>
    <row r="6" spans="1:5" ht="24" customHeight="1">
      <c r="A6" s="3" t="s">
        <v>239</v>
      </c>
      <c r="B6" s="8" t="s">
        <v>240</v>
      </c>
      <c r="C6" s="3" t="s">
        <v>241</v>
      </c>
      <c r="D6" s="3" t="s">
        <v>242</v>
      </c>
      <c r="E6" s="10"/>
    </row>
    <row r="7" spans="1:5" ht="24" customHeight="1">
      <c r="A7" s="4" t="s">
        <v>243</v>
      </c>
      <c r="B7" s="8" t="s">
        <v>240</v>
      </c>
      <c r="C7" s="4" t="s">
        <v>244</v>
      </c>
      <c r="D7" s="4" t="s">
        <v>245</v>
      </c>
      <c r="E7" s="10"/>
    </row>
    <row r="8" spans="1:5" ht="24" customHeight="1">
      <c r="A8" s="4" t="s">
        <v>246</v>
      </c>
      <c r="B8" s="9" t="s">
        <v>247</v>
      </c>
      <c r="C8" s="4" t="s">
        <v>248</v>
      </c>
      <c r="D8" s="4" t="s">
        <v>249</v>
      </c>
      <c r="E8" s="10"/>
    </row>
    <row r="9" spans="1:5" ht="24" customHeight="1">
      <c r="A9" s="4" t="s">
        <v>250</v>
      </c>
      <c r="B9" s="9" t="s">
        <v>247</v>
      </c>
      <c r="C9" s="4" t="s">
        <v>251</v>
      </c>
      <c r="D9" s="4" t="s">
        <v>252</v>
      </c>
      <c r="E9" s="10"/>
    </row>
    <row r="10" spans="1:5" ht="24" customHeight="1">
      <c r="A10" s="3" t="s">
        <v>253</v>
      </c>
      <c r="B10" s="8" t="s">
        <v>254</v>
      </c>
      <c r="C10" s="3" t="s">
        <v>255</v>
      </c>
      <c r="D10" s="3" t="s">
        <v>256</v>
      </c>
      <c r="E10" s="10"/>
    </row>
    <row r="11" spans="1:5" ht="24" customHeight="1">
      <c r="A11" s="3" t="s">
        <v>257</v>
      </c>
      <c r="B11" s="8" t="s">
        <v>254</v>
      </c>
      <c r="C11" s="3" t="s">
        <v>258</v>
      </c>
      <c r="D11" s="3" t="s">
        <v>259</v>
      </c>
      <c r="E11" s="10"/>
    </row>
    <row r="12" spans="1:5" ht="24" customHeight="1">
      <c r="A12" s="3" t="s">
        <v>260</v>
      </c>
      <c r="B12" s="8" t="s">
        <v>261</v>
      </c>
      <c r="C12" s="3" t="s">
        <v>262</v>
      </c>
      <c r="D12" s="3" t="s">
        <v>263</v>
      </c>
      <c r="E12" s="10"/>
    </row>
    <row r="13" spans="1:5" ht="24" customHeight="1">
      <c r="A13" s="3" t="s">
        <v>264</v>
      </c>
      <c r="B13" s="8" t="s">
        <v>261</v>
      </c>
      <c r="C13" s="3" t="s">
        <v>265</v>
      </c>
      <c r="D13" s="3" t="s">
        <v>266</v>
      </c>
      <c r="E13" s="10"/>
    </row>
    <row r="14" spans="1:5" ht="24" customHeight="1">
      <c r="A14" s="3" t="s">
        <v>267</v>
      </c>
      <c r="B14" s="8" t="s">
        <v>268</v>
      </c>
      <c r="C14" s="3" t="s">
        <v>269</v>
      </c>
      <c r="D14" s="3" t="s">
        <v>270</v>
      </c>
      <c r="E14" s="10"/>
    </row>
    <row r="15" spans="1:5" ht="24" customHeight="1">
      <c r="A15" s="3" t="s">
        <v>271</v>
      </c>
      <c r="B15" s="3" t="s">
        <v>268</v>
      </c>
      <c r="C15" s="3" t="s">
        <v>272</v>
      </c>
      <c r="D15" s="3" t="s">
        <v>273</v>
      </c>
      <c r="E15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CNTT</vt:lpstr>
      <vt:lpstr>Sheet1</vt:lpstr>
      <vt:lpstr>CNTT!Print_Titles</vt:lpstr>
    </vt:vector>
  </TitlesOfParts>
  <Company>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2013-10-16T03:35:29Z</cp:lastPrinted>
  <dcterms:created xsi:type="dcterms:W3CDTF">2013-09-23T06:49:24Z</dcterms:created>
  <dcterms:modified xsi:type="dcterms:W3CDTF">2013-10-23T06:59:27Z</dcterms:modified>
</cp:coreProperties>
</file>